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4240" windowHeight="12330" tabRatio="866" activeTab="0"/>
  </bookViews>
  <sheets>
    <sheet name="New" sheetId="1" r:id="rId1"/>
    <sheet name="Updated" sheetId="2" r:id="rId2"/>
    <sheet name="New Association" sheetId="3" r:id="rId3"/>
    <sheet name="All - Alphabetical" sheetId="4" r:id="rId4"/>
    <sheet name="All - By Domain" sheetId="5" r:id="rId5"/>
  </sheets>
  <definedNames>
    <definedName name="_xlnm._FilterDatabase" localSheetId="3" hidden="1">'All - Alphabetical'!$A$1:$M$80</definedName>
    <definedName name="_xlnm._FilterDatabase" localSheetId="4" hidden="1">'All - By Domain'!$A$1:$O$101</definedName>
    <definedName name="_xlnm._FilterDatabase" localSheetId="0" hidden="1">'New'!$A$1:$M$34</definedName>
    <definedName name="_xlnm._FilterDatabase" localSheetId="2" hidden="1">'New Association'!$A$1:$M$34</definedName>
    <definedName name="_xlnm._FilterDatabase" localSheetId="1" hidden="1">'Updated'!$A$1:$M$9</definedName>
  </definedNames>
  <calcPr fullCalcOnLoad="1"/>
</workbook>
</file>

<file path=xl/sharedStrings.xml><?xml version="1.0" encoding="utf-8"?>
<sst xmlns="http://schemas.openxmlformats.org/spreadsheetml/2006/main" count="2131" uniqueCount="402">
  <si>
    <t>None</t>
  </si>
  <si>
    <t>Postsecondary Education -&gt; Transition</t>
  </si>
  <si>
    <t>Updated</t>
  </si>
  <si>
    <t>New</t>
  </si>
  <si>
    <t>YYYY-MM-DD</t>
  </si>
  <si>
    <t>Alphanumeric - 300 characters maximum</t>
  </si>
  <si>
    <t>Alphanumeric - 60 characters maximum</t>
  </si>
  <si>
    <t>Alphanumeric - 40 characters maximum</t>
  </si>
  <si>
    <t>Address Apartment Room or Suite Number</t>
  </si>
  <si>
    <t>The apartment, room, or suite number of an address.</t>
  </si>
  <si>
    <t>Alphanumeric - 30 characters maximum</t>
  </si>
  <si>
    <t>AddressApartmentRoomOrSuiteNumber</t>
  </si>
  <si>
    <t>Address City</t>
  </si>
  <si>
    <t>The name of the city in which an address is located.</t>
  </si>
  <si>
    <t>AddressCity</t>
  </si>
  <si>
    <t>Address County Name</t>
  </si>
  <si>
    <t>The name of the county, parish, borough, or comparable unit (within a state) in which an address is located.</t>
  </si>
  <si>
    <t>AddressCountyName</t>
  </si>
  <si>
    <t>Address Postal Code</t>
  </si>
  <si>
    <t>A number that identifies each postal delivery area in the United States used as a portion of an address.</t>
  </si>
  <si>
    <t>Alphanumeric - 17 characters maximum</t>
  </si>
  <si>
    <t>AddressPostalCode</t>
  </si>
  <si>
    <t>Address Street Number and Name</t>
  </si>
  <si>
    <t>The street number and street name or post office box number of an address.</t>
  </si>
  <si>
    <t>AddressStreetNumberAndName</t>
  </si>
  <si>
    <t>Address Type for Staff</t>
  </si>
  <si>
    <t>The address type for a staff member.</t>
  </si>
  <si>
    <t>Early Learning -&gt; Staff Quality (added)</t>
  </si>
  <si>
    <t>AddressTypeForStaff</t>
  </si>
  <si>
    <t>K-12 -&gt; EDFacts</t>
  </si>
  <si>
    <t>Adult Education Certification Type</t>
  </si>
  <si>
    <t>An indication of the category of certification a person holds.</t>
  </si>
  <si>
    <t>AdultEducationCertificationType</t>
  </si>
  <si>
    <t>Adult Education Instructional Program Type</t>
  </si>
  <si>
    <t>The type of instructional program in which an adult is enrolled.</t>
  </si>
  <si>
    <t>AdultEducationInstructionalProgramType</t>
  </si>
  <si>
    <t>Adult Education Postsecondary Transition Action</t>
  </si>
  <si>
    <t>The action taken with respect to postsecondary enrollment by the learner after program exit or when co-enrolled in ABE and postsecondary with respect to enrollment in a postsecondary educational or occupational skills program building on prior services or training received.</t>
  </si>
  <si>
    <t>AdultEducationPostsecondaryTransitionAction</t>
  </si>
  <si>
    <t>Adult Education Postsecondary Transition Date</t>
  </si>
  <si>
    <t>The year, month and day on which a person previously enrolled in adult education entered and began to receive instructional services or training at a postsecondary institution.</t>
  </si>
  <si>
    <t>AdultEducationPostsecondaryTransitionDate</t>
  </si>
  <si>
    <t>Adult Education Program Environment</t>
  </si>
  <si>
    <t>The environment in which an adult participates in an instructional program.</t>
  </si>
  <si>
    <t>AdultEducationProgramEnvironment</t>
  </si>
  <si>
    <t>Adult Education Provider Type</t>
  </si>
  <si>
    <t>The type of institution responsible for providing adult education instructional services.</t>
  </si>
  <si>
    <t>Adult Education -&gt; AE Provider</t>
  </si>
  <si>
    <t>AdultEducationProviderType</t>
  </si>
  <si>
    <t>Adult Education Service Provider Identification System</t>
  </si>
  <si>
    <t>A coding scheme that is used for identification and record-keeping purposes by schools, social services, or other agencies to refer to an institution.</t>
  </si>
  <si>
    <t>AdultEducationServiceProviderIdentificationSystem</t>
  </si>
  <si>
    <t>Adult Education Service Provider Identifier</t>
  </si>
  <si>
    <t>A unique number or alphanumeric code assigned to an institution by a school, school system, a state, or other agency or entity.</t>
  </si>
  <si>
    <t>AdultEducationServiceProviderIdentifier</t>
  </si>
  <si>
    <t>Adult Education Staff Classification</t>
  </si>
  <si>
    <t>The titles of employment, official status, or rank of adult education staff.</t>
  </si>
  <si>
    <t>AdultEducationStaffClassification</t>
  </si>
  <si>
    <t>Adult Education Staff Employment Status</t>
  </si>
  <si>
    <t>The condition under which a person has agreed to serve an employer.</t>
  </si>
  <si>
    <t>Adult Educational Functioning Level at Intake</t>
  </si>
  <si>
    <t>An individual's entering skill level, as defined by the National Reporting System for Adult Education and determined by an approved standardized assessment at program intake.</t>
  </si>
  <si>
    <t>AEFunctioningLevelAtIntake</t>
  </si>
  <si>
    <t>Adult Educational Functioning Level at Posttest</t>
  </si>
  <si>
    <t>An individual's skill level, as defined by the National Reporting System for Adult Education and determined by an approved standardized assessment after a set time period or number of instructional hours.</t>
  </si>
  <si>
    <t>AEFunctioningLevelAtPosttest</t>
  </si>
  <si>
    <t>American Indian or Alaska Native</t>
  </si>
  <si>
    <t>A person having origins in any of the original peoples of North and South America (including Central America), and who maintains cultural identification through tribal affiliation or community attachment.</t>
  </si>
  <si>
    <t>K12: Use cases support Yes and No as options. Postsecondary: - Use cases support Yes and Not Selected as options - As defined in IPEDS</t>
  </si>
  <si>
    <t>AmericanIndianOrAlaskaNative</t>
  </si>
  <si>
    <t>Numeric - up to 2 digits after decimal place.</t>
  </si>
  <si>
    <t>Asian</t>
  </si>
  <si>
    <t>A person having origins in any of the original peoples of the Far East, Southeast Asia, or the Indian Subcontinent. This area includes, for example, Cambodia, China, India, Japan, Korea, Malaysia, Pakistan, the Philippine Islands, Thailand, and Vietnam.</t>
  </si>
  <si>
    <t>Alphanumeric - 35 characters maximum</t>
  </si>
  <si>
    <t>Birthdate</t>
  </si>
  <si>
    <t>The year, month and day on which a person was born.</t>
  </si>
  <si>
    <t>Black or African American</t>
  </si>
  <si>
    <t>A person having origins in any of the black racial groups of Africa.</t>
  </si>
  <si>
    <t>BlackOrAfricanAmerican</t>
  </si>
  <si>
    <t>Career-Technical-Adult Education Displaced Homemaker Indicator</t>
  </si>
  <si>
    <t>A person who ; (A) (i) has worked primarily without remuneration to care for a home and family, and for that reason has diminished marketable skills; (ii) has been dependent on the income of another family member but is no longer supported by that income; or (iii) is a parent whose youngest dependent child will become ineligible to receive assistance under part A of title IV of the Social Security Act (42 U.S.C. 601 et seq.) not later than 2 years after the date on which the parent applies for assistance under such title; and (B) is unemployed or underemployed and is experiencing difficulty in obtaining or upgrading employment.</t>
  </si>
  <si>
    <t>Updated name to add Adult Education.</t>
  </si>
  <si>
    <t>CTE-AE Displaced Homemaker Indicator</t>
  </si>
  <si>
    <t>CTE-AE-DisplacedHomemakerIndicator</t>
  </si>
  <si>
    <t>Country Code</t>
  </si>
  <si>
    <t>The unique two character International Organization for Standardization (ISO) code for the country in which an address is located.</t>
  </si>
  <si>
    <t>CountryCode</t>
  </si>
  <si>
    <t>Alphanumeric - 10 characters maximum</t>
  </si>
  <si>
    <t>Diploma or Credential Award Date</t>
  </si>
  <si>
    <t>The month and year on which the diploma/credential is awarded to a student in recognition of his/her completion of the curricular requirements.</t>
  </si>
  <si>
    <t>YYYY-MM</t>
  </si>
  <si>
    <t>DiplomaOrCredentialAwardDate</t>
  </si>
  <si>
    <t>Disability Status</t>
  </si>
  <si>
    <t>An indication of whether a person is classified as disabled under the American's with Disability Act (ADA).</t>
  </si>
  <si>
    <t>DisabilityStatus</t>
  </si>
  <si>
    <t>Dislocated Worker Status</t>
  </si>
  <si>
    <t>An individual who has been terminated or laid off, or who has received a notice of termination or layoff from employment, or an individual who was self-employed but is unemployed as a result of general economic conditions in the community in which the individual resides or because of natural disasters.</t>
  </si>
  <si>
    <t>DislocatedWorkerStatus</t>
  </si>
  <si>
    <t>Electronic Mail Address</t>
  </si>
  <si>
    <t>The numbers, letters, and symbols used to identify an electronic mail (e-mail) user within the network to which the person or organization belongs.</t>
  </si>
  <si>
    <t>Alphanumeric - 7 characters minimum, 128 characters maximum</t>
  </si>
  <si>
    <t>ElectronicMailAddress</t>
  </si>
  <si>
    <t>Electronic Mail Address Type</t>
  </si>
  <si>
    <t>The type of electronic mail (e-mail) address listed for a person or organization.</t>
  </si>
  <si>
    <t>ElectronicMailAddressType</t>
  </si>
  <si>
    <t>Employed After Exit</t>
  </si>
  <si>
    <t>An individual who is a paid employee or works in his or her own business, profession, or farm after exiting secondary, postsecondary, or adult education.</t>
  </si>
  <si>
    <t>Workforce Notes: Individual-level data obtained by matching records or a supplemental source. The State agency defines the time period for this collection around an enrollment period and a corresponding period for employment and earnings data to be obtained. The option sets include “Yes” for employment found via one of the resources listed in the source element. “No” if the individual is known to be unemployed and seeking work. In most cases, using these sources won't tell you anything further about employment or unemployment, only that a record was “not found” or "matched;" thus “unknown.”</t>
  </si>
  <si>
    <t>EmployedAfterExit</t>
  </si>
  <si>
    <t>Employed While Enrolled</t>
  </si>
  <si>
    <t>An individual who is a paid employee or works in his or her own business, profession, or farm and at the same time is enrolled in secondary, postsecondary, or adult education.</t>
  </si>
  <si>
    <t>EmployedWhileEnrolled</t>
  </si>
  <si>
    <t>Employment NAICS Code</t>
  </si>
  <si>
    <t>The North American Industry Classification System (NAICS) code associated with an individual's employment.</t>
  </si>
  <si>
    <t>######</t>
  </si>
  <si>
    <t>EmploymentNAICSCode</t>
  </si>
  <si>
    <t>Enrollment Date</t>
  </si>
  <si>
    <t>The year, month and day on which a person is considered officially enrolled in the program.</t>
  </si>
  <si>
    <t>EnrollmentDate</t>
  </si>
  <si>
    <t>Exit Date</t>
  </si>
  <si>
    <t>The year, month and day on which the student officially withdrew or graduated, i.e. the date on which the student's enrollment ended.</t>
  </si>
  <si>
    <t>ExitDate</t>
  </si>
  <si>
    <t>First Name</t>
  </si>
  <si>
    <t>The full legal first name given to a person at birth, baptism, or through legal change.</t>
  </si>
  <si>
    <t>Workforce Note: To collect data on workforce program participation, a data match will have to be negotiated between state agencies. The data match makes use of name, social security number, gender and ethnicity data.</t>
  </si>
  <si>
    <t>FirstName</t>
  </si>
  <si>
    <t>Generation Code or Suffix</t>
  </si>
  <si>
    <t>An appendage, if any, used to denote a person's generation in his family (e.g., Jr., Sr., III).</t>
  </si>
  <si>
    <t>GenerationCodeOrSuffix</t>
  </si>
  <si>
    <t>Goals for Attending Adult Education</t>
  </si>
  <si>
    <t>A person's reasons for attending an adult education class or program.</t>
  </si>
  <si>
    <t>GoalsForAttendingAdultEducation</t>
  </si>
  <si>
    <t>Alphanumeric - 15 characters maximum</t>
  </si>
  <si>
    <t>High School Diploma Type</t>
  </si>
  <si>
    <t>The type of diploma/credential that is awarded to a person in recognition of his/her completion of the curricular requirements.</t>
  </si>
  <si>
    <t>HighSchoolDiplomaType</t>
  </si>
  <si>
    <t>Highest Level of Education Completed</t>
  </si>
  <si>
    <t>The extent of formal instruction a person has received (e.g., the highest grade in school completed or its equivalent or the highest degree received).</t>
  </si>
  <si>
    <t>Code set change: 01046 - Adult basic education diploma replaced by 73063 - Adult education certification, endorsement, or degree</t>
  </si>
  <si>
    <t>HighestLevelOfEducationCompleted</t>
  </si>
  <si>
    <t>Hispanic or Latino Ethnicity</t>
  </si>
  <si>
    <t>An indication that the person traces his or her origin or descent to Mexico, Puerto Rico, Cuba, Central and South America, and other Spanish cultures, regardless of race.</t>
  </si>
  <si>
    <t>HispanicOrLatinoEthnicity</t>
  </si>
  <si>
    <t>IDEA Indicator</t>
  </si>
  <si>
    <t>A person having intellectual disability; hearing impairment, including deafness; speech or language impairment; visual impairment, including blindness; serious emotional disturbance (hereafter referred to as emotional disturbance); orthopedic impairment; autism; traumatic brain injury; developmental delay; other health impairment; specific learning disability; deaf-blindness; or multiple disabilities and who, by reason thereof, receive special education and related services under the Individuals with Disabilities Education Act (IDEA) according to an Individualized Education Program (IEP), Individual Family Service Plan (IFSP), or service plan.</t>
  </si>
  <si>
    <t>IDEAIndicator</t>
  </si>
  <si>
    <t>Last or Surname</t>
  </si>
  <si>
    <t>The full legal last name borne in common by members of a family.</t>
  </si>
  <si>
    <t>Last Name</t>
  </si>
  <si>
    <t>LastOrSurname</t>
  </si>
  <si>
    <t>Alphanumeric - 120 characters maximum</t>
  </si>
  <si>
    <t>Level of Institution</t>
  </si>
  <si>
    <t>A classification of whether a postsecondary institution's highest level of offering is a program of 4-years or higher (4 year), 2-but-less-than 4-years (2 year), or less than 2-years.</t>
  </si>
  <si>
    <t>LevelOfInstitution</t>
  </si>
  <si>
    <t>Low-income Status</t>
  </si>
  <si>
    <t>A person who receives or is a member of a family who receives a total family income in the 6 months prior to enrollment of 70 percent of the income standard for a family of that size or that does not exceed the poverty line, or the person is receiving or is a member of a family who is receiving cash assistance payments from Federal, State, or local agencies or food stamps, or the person can be designated as homeless under the McKinney Act.</t>
  </si>
  <si>
    <t>LowIncomeStatus</t>
  </si>
  <si>
    <t>Middle Name</t>
  </si>
  <si>
    <t>A full legal middle name given to a person at birth, baptism, or through legal change.</t>
  </si>
  <si>
    <t>MiddleName</t>
  </si>
  <si>
    <t>Name of Institution</t>
  </si>
  <si>
    <t>The full legally accepted name of the institution.</t>
  </si>
  <si>
    <t>NameOfInstitution</t>
  </si>
  <si>
    <t>Native Hawaiian or Other Pacific Islander</t>
  </si>
  <si>
    <t>A person having origins in any of the original peoples of Hawaii, Guam, Samoa, or other Pacific Islands.</t>
  </si>
  <si>
    <t>NativeHawaiianOrOtherPacificIslander</t>
  </si>
  <si>
    <t>Other Name</t>
  </si>
  <si>
    <t>Previous, alternate or other names or aliases associated with the person.</t>
  </si>
  <si>
    <t>OtherName</t>
  </si>
  <si>
    <t>Other Name Type</t>
  </si>
  <si>
    <t>The types of previous, alternate or other names for a person.</t>
  </si>
  <si>
    <t>OtherNameType</t>
  </si>
  <si>
    <t>Personal Information Verification</t>
  </si>
  <si>
    <t>The evidence by which a persons name, address, date of birth, etc. is confirmed.</t>
  </si>
  <si>
    <t>PersonalInformationVerification</t>
  </si>
  <si>
    <t>Personal Title or Prefix</t>
  </si>
  <si>
    <t>An appellation, if any, used to denote rank, placement, or status (e.g., Mr., Ms., Reverend, Sister, Dr., Colonel).</t>
  </si>
  <si>
    <t>Prefix</t>
  </si>
  <si>
    <t>PersonalTitleOrPrefix</t>
  </si>
  <si>
    <t>Primary Telephone Number Indicator</t>
  </si>
  <si>
    <t>An indication that the telephone number should be used as the principal number for a person or organization.</t>
  </si>
  <si>
    <t>PrimaryTelephoneNumberIndicator</t>
  </si>
  <si>
    <t>Proxy Contact Hours</t>
  </si>
  <si>
    <t>The number of instructional hours completed by an adult enrolled in a distance learning program.</t>
  </si>
  <si>
    <t>Numeric - up to 1 digit after decimal place</t>
  </si>
  <si>
    <t>ProxyContactHours</t>
  </si>
  <si>
    <t>Public Assistance Status</t>
  </si>
  <si>
    <t>A person who receives financial assistance from Federal, State, or local government agencies, including Temporary Assistance for Needy Families or equivalent.</t>
  </si>
  <si>
    <t>PublicAssistanceStatus</t>
  </si>
  <si>
    <t>Rural Residency Status</t>
  </si>
  <si>
    <t>A person who resides in a place with a population of less than 2,500 that is not near any metropolitan area with a population greater than 50,000, or in a city with adjacent areas of high density.</t>
  </si>
  <si>
    <t>RuralResidencyStatus</t>
  </si>
  <si>
    <t>Sex</t>
  </si>
  <si>
    <t>The concept describing the biological traits that distinguish the males and females of a species.</t>
  </si>
  <si>
    <t>Postsecondary: As defined in IPEDS</t>
  </si>
  <si>
    <t>Single Parent Or Single Pregnant Woman Status</t>
  </si>
  <si>
    <t>A student who, at some time during the school year, is either a pregnant female student who is unmarried; or a male or female student who is unmarried or legally separated from a spouse and has a minor child or children.</t>
  </si>
  <si>
    <t>Changed name from Single Parents Including Single Pregnant Women.</t>
  </si>
  <si>
    <t>SingleParentOrSinglePregnantWomanStatus</t>
  </si>
  <si>
    <t>Social Security Number</t>
  </si>
  <si>
    <t>The nine-digit number of identification assigned to the person by the Social Security Administration.</t>
  </si>
  <si>
    <t>Alphanumeric - 9 digits</t>
  </si>
  <si>
    <t>Workforce Notes: The most complete data source and most often used is the Unemployment Insurance Wage Record system in states. Data contained in the wage record are built around quarterly employer payroll information from each person in their employ. The common element that identifies each employee is the person's social security number. Another identifier typically included is the first three digits of the person's last name. States that have attempted to use the latter have found it to be unreliable for matching purposes. Also, to collect data on workforce program participation, a data match will have to be negotiated between state agencies. The workforce data elements collected for workforce programs include many of the same elements defined for K12 students and postsecondary students, including gender and ethnicity. At a minimum, reliable matches can be obtained through the use of names and social security numbers.</t>
  </si>
  <si>
    <t>SSN</t>
  </si>
  <si>
    <t>SocialSecurityNumber</t>
  </si>
  <si>
    <t>Staff Member Identification System</t>
  </si>
  <si>
    <t>A coding scheme that is used for identification and record-keeping purposes by schools, social services, registry, or other agencies to refer to a staff member.</t>
  </si>
  <si>
    <t>Changed name from Identification System for Staff Member. Updated definition; added registry to examples of types of identifiers.</t>
  </si>
  <si>
    <t>StaffMemberIdentificationSystem</t>
  </si>
  <si>
    <t>Staff Member Identifier</t>
  </si>
  <si>
    <t>A unique number or alphanumeric code assigned to a staff member by a school, school system, a state, registry, or other agency or entity.</t>
  </si>
  <si>
    <t>Updated definition; added registry to examples of types of identifiers.</t>
  </si>
  <si>
    <t>StaffMemberIdentifier</t>
  </si>
  <si>
    <t>State Abbreviation</t>
  </si>
  <si>
    <t>The abbreviation for the state (within the United States) or outlying area in which an address is located.</t>
  </si>
  <si>
    <t>StateAbbreviation</t>
  </si>
  <si>
    <t>Student Identification System</t>
  </si>
  <si>
    <t>A coding scheme that is used for identification and record-keeping purposes by schools, social services, or other agencies to refer to a student.</t>
  </si>
  <si>
    <t>Changed name from Identification System for Student.</t>
  </si>
  <si>
    <t>StudentIdentificationSystem</t>
  </si>
  <si>
    <t>Student Identifier</t>
  </si>
  <si>
    <t>A unique number or alphanumeric code assigned to a student by a school, school system, a state, or other agency or entity.</t>
  </si>
  <si>
    <t>StudentIdentifier</t>
  </si>
  <si>
    <t>Telephone Number</t>
  </si>
  <si>
    <t>The telephone number including the area code, and extension, if applicable.</t>
  </si>
  <si>
    <t>Alphanumeric - 24 characters maximum</t>
  </si>
  <si>
    <t>TelephoneNumber</t>
  </si>
  <si>
    <t>Telephone Number Type</t>
  </si>
  <si>
    <t>The type of communication number listed for a person.</t>
  </si>
  <si>
    <t>TelephoneNumberType</t>
  </si>
  <si>
    <t>White</t>
  </si>
  <si>
    <t>A person having origins in any of the original peoples of Europe, Middle East, or North Africa.</t>
  </si>
  <si>
    <t>Years of Prior Adult Education Teaching Experience</t>
  </si>
  <si>
    <t>The total number of years that a person has previously held a teaching position in one or more adult education programs.</t>
  </si>
  <si>
    <t>YearsofPriorAETeachingExperience</t>
  </si>
  <si>
    <t xml:space="preserve">Yes
No
</t>
  </si>
  <si>
    <t>K-12 -&gt; High School Generated Transcript
K-12 -&gt; LEA-to-LEA Student Record Exchange
K-12 -&gt; LEA-to-SEA Student Record Exchange</t>
  </si>
  <si>
    <t>Early Learning -&gt; Licensing
Early Learning -&gt; Program Compliance
Early Learning -&gt; Program Entry
Early Learning -&gt; Staff Quality (added)
Early Learning -&gt; Workforce Development
K-12 -&gt; High School Generated Transcript
K-12 -&gt; LEA-to-LEA Student Record Exchange
K-12 -&gt; LEA-to-SEA Student Record Exchange
Postsecondary Education -&gt; Complete College America
Postsecondary Education -&gt; IPEDS</t>
  </si>
  <si>
    <t>Postsecondary Education -&gt; Complete College America
Postsecondary Education -&gt; IPEDS</t>
  </si>
  <si>
    <t>Early Learning -&gt; Program Entry
Early Learning -&gt; Staff Quality (added)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(added)
Postsecondary Education -&gt; Transition</t>
  </si>
  <si>
    <t>Early Learning -&gt; Program Compliance
Early Learning -&gt; Program Entry</t>
  </si>
  <si>
    <t>Early Learning -&gt; Program Entry
Early Learning -&gt; Staff Quality (added)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</si>
  <si>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t>K-12 -&gt; High School Feedback Report
Postsecondary Education -&gt; Transition</t>
  </si>
  <si>
    <t>Early Learning -&gt; Program Entry
Early Learning -&gt; Staff Quality (added)
Early Learning -&gt; Workforce Development
Postsecondary Education -&gt; Complete College America
Postsecondary Education -&gt; IPEDS</t>
  </si>
  <si>
    <t>Early Learning -&gt; Staff Quality (added)
K-12 -&gt; High School Feedback Report
K-12 -&gt; High School Generated Transcript
K-12 -&gt; LEA-to-LEA Student Record Exchange
K-12 -&gt; LEA-to-SEA Student Record Exchange
Postsecondary Education -&gt; Transition</t>
  </si>
  <si>
    <t xml:space="preserve">Yes
No
Unknown
</t>
  </si>
  <si>
    <t>Early Learning -&gt; Program Entry
Early Learning -&gt; Staff Quality (added)
Early Learning -&gt; Workforce Development
K-12 -&gt; High School Generated Transcript
K-12 -&gt; LEA-to-LEA Student Record Exchange
K-12 -&gt; LEA-to-SEA Student Record Exchange
Postsecondary Education -&gt; Complete College America
Postsecondary Education -&gt; IPEDS</t>
  </si>
  <si>
    <t>Early Learning -&gt; Staff Quality (added)
K-12 -&gt; High School Generated Transcript
K-12 -&gt; LEA-to-LEA Student Record Exchange
K-12 -&gt; LEA-to-SEA Student Record Exchange
Postsecondary Education -&gt; Complete College America
Postsecondary Education -&gt; IPEDS</t>
  </si>
  <si>
    <t>K-12 -&gt; High School Feedback Report
K-12 -&gt; High School Generated Transcript
K-12 -&gt; LEA-to-LEA Student Record Exchange
K-12 -&gt; LEA-to-SEA Student Record Exchange
Postsecondary Education -&gt; IPEDS
Postsecondary Education -&gt; Transition</t>
  </si>
  <si>
    <t>Early Learning -&gt; Program Compliance
Early Learning -&gt; Program Entry
Early Learning -&gt; Staff Quality (added)
K-12 -&gt; Teacher Compensation Survey</t>
  </si>
  <si>
    <t>K-12 -&gt; Civil Rights Data Collection
K-12 -&gt; EDFacts
K-12 -&gt; LEA-to-LEA Student Record Exchange
K-12 -&gt; LEA-to-SEA Student Record Exchange</t>
  </si>
  <si>
    <t>Early Learning -&gt; Licensing
Early Learning -&gt; Program Compliance
Early Learning -&gt; Staff Quality (added)
Early Learning -&gt; Workforce Development
K-12 -&gt; High School Feedback Report
K-12 -&gt; High School Generated Transcript
K-12 -&gt; LEA-to-LEA Student Record Exchange
K-12 -&gt; LEA-to-SEA Student Record Exchange
K-12 -&gt; Teacher Compensation Survey
Postsecondary Education -&gt; IPEDS
Postsecondary Education -&gt; Transition</t>
  </si>
  <si>
    <t>Early Learning -&gt; Staff Quality (added)
Postsecondary Education -&gt; Complete College America
Postsecondary Education -&gt; IPEDS</t>
  </si>
  <si>
    <t>Early Learning -&gt; Staff Quality (added)
K-12 -&gt; High School Generated Transcript
K-12 -&gt; LEA-to-LEA Student Record Exchange
K-12 -&gt; LEA-to-SEA Student Record Exchange</t>
  </si>
  <si>
    <t>Early Learning -&gt; Program Entry
Early Learning -&gt; Staff Quality (added)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(added)
Postsecondary Education -&gt; Transition</t>
  </si>
  <si>
    <t>Postsecondary Education -&gt; Complete College America
Postsecondary Education -&gt; IPEDS
Postsecondary Education -&gt; IPEDS -&gt; HR (added)</t>
  </si>
  <si>
    <t>Early Learning -&gt; Staff Quality (added)
K-12 -&gt; LEA-to-LEA Student Record Exchange
K-12 -&gt; LEA-to-SEA Student Record Exchange
K-12 -&gt; Teacher Compensation Survey
K-12 -&gt; Teacher-Student Data Link -&gt; Staff Assignment</t>
  </si>
  <si>
    <t>Early Learning -&gt; Staff Quality (added)
K-12 -&gt; LEA-to-LEA Student Record Exchange
K-12 -&gt; LEA-to-SEA Student Record Exchange
K-12 -&gt; Teacher Compensation Survey
K-12 -&gt; Teacher-Student Data Link -&gt; Staff Assignment
Postsecondary Education -&gt; IPEDS -&gt; HR (added)</t>
  </si>
  <si>
    <t>Early Learning -&gt; Licensing
Early Learning -&gt; Program Compliance
Early Learning -&gt; Program Entry
Early Learning -&gt; Staff Quality (added)
Early Learning -&gt; Workforce Development
K-12 -&gt; High School Feedback Report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</si>
  <si>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t>K-12 -&gt; High School Generated Transcript
K-12 -&gt; LEA-to-LEA Student Record Exchange
K-12 -&gt; LEA-to-SEA Student Record Exchange
K-12 -&gt; Teacher-Student Data Link -&gt; Enrollment
Postsecondary Education -&gt; Transition</t>
  </si>
  <si>
    <r>
      <t>Mailing</t>
    </r>
    <r>
      <rPr>
        <sz val="11"/>
        <color theme="1"/>
        <rFont val="Calibri"/>
        <family val="2"/>
      </rPr>
      <t xml:space="preserve"> - Mailing
</t>
    </r>
    <r>
      <rPr>
        <b/>
        <sz val="11"/>
        <color indexed="8"/>
        <rFont val="Calibri"/>
        <family val="2"/>
      </rPr>
      <t>Physical</t>
    </r>
    <r>
      <rPr>
        <sz val="11"/>
        <color theme="1"/>
        <rFont val="Calibri"/>
        <family val="2"/>
      </rPr>
      <t xml:space="preserve"> - Physical
</t>
    </r>
    <r>
      <rPr>
        <b/>
        <sz val="11"/>
        <color indexed="8"/>
        <rFont val="Calibri"/>
        <family val="2"/>
      </rPr>
      <t>OtherHome</t>
    </r>
    <r>
      <rPr>
        <sz val="11"/>
        <color theme="1"/>
        <rFont val="Calibri"/>
        <family val="2"/>
      </rPr>
      <t xml:space="preserve"> - Other home address
</t>
    </r>
    <r>
      <rPr>
        <b/>
        <sz val="11"/>
        <color indexed="8"/>
        <rFont val="Calibri"/>
        <family val="2"/>
      </rPr>
      <t>Employers</t>
    </r>
    <r>
      <rPr>
        <sz val="11"/>
        <color theme="1"/>
        <rFont val="Calibri"/>
        <family val="2"/>
      </rPr>
      <t xml:space="preserve"> - Employer's address
</t>
    </r>
    <r>
      <rPr>
        <b/>
        <sz val="11"/>
        <color indexed="8"/>
        <rFont val="Calibri"/>
        <family val="2"/>
      </rPr>
      <t>Employment</t>
    </r>
    <r>
      <rPr>
        <sz val="11"/>
        <color theme="1"/>
        <rFont val="Calibri"/>
        <family val="2"/>
      </rPr>
      <t xml:space="preserve"> - Employment address
</t>
    </r>
    <r>
      <rPr>
        <b/>
        <sz val="11"/>
        <color indexed="8"/>
        <rFont val="Calibri"/>
        <family val="2"/>
      </rPr>
      <t>Billing</t>
    </r>
    <r>
      <rPr>
        <sz val="11"/>
        <color theme="1"/>
        <rFont val="Calibri"/>
        <family val="2"/>
      </rPr>
      <t xml:space="preserve"> - Billing address
</t>
    </r>
  </si>
  <si>
    <r>
      <t>NoInformation</t>
    </r>
    <r>
      <rPr>
        <sz val="11"/>
        <color theme="1"/>
        <rFont val="Calibri"/>
        <family val="2"/>
      </rPr>
      <t xml:space="preserve"> - No information
</t>
    </r>
    <r>
      <rPr>
        <b/>
        <sz val="11"/>
        <color indexed="8"/>
        <rFont val="Calibri"/>
        <family val="2"/>
      </rPr>
      <t>Enrolled</t>
    </r>
    <r>
      <rPr>
        <sz val="11"/>
        <color theme="1"/>
        <rFont val="Calibri"/>
        <family val="2"/>
      </rPr>
      <t xml:space="preserve"> - Enrolled
</t>
    </r>
    <r>
      <rPr>
        <b/>
        <sz val="11"/>
        <color indexed="8"/>
        <rFont val="Calibri"/>
        <family val="2"/>
      </rPr>
      <t>NotEnrolled</t>
    </r>
    <r>
      <rPr>
        <sz val="11"/>
        <color theme="1"/>
        <rFont val="Calibri"/>
        <family val="2"/>
      </rPr>
      <t xml:space="preserve"> - Not enrolled
</t>
    </r>
  </si>
  <si>
    <r>
      <t>School</t>
    </r>
    <r>
      <rPr>
        <sz val="11"/>
        <color theme="1"/>
        <rFont val="Calibri"/>
        <family val="2"/>
      </rPr>
      <t xml:space="preserve"> - School-assigned number
</t>
    </r>
    <r>
      <rPr>
        <b/>
        <sz val="11"/>
        <color indexed="8"/>
        <rFont val="Calibri"/>
        <family val="2"/>
      </rPr>
      <t>ACT</t>
    </r>
    <r>
      <rPr>
        <sz val="11"/>
        <color theme="1"/>
        <rFont val="Calibri"/>
        <family val="2"/>
      </rPr>
      <t xml:space="preserve"> - College Board/American College Testing program code set of PK-grade 12 institutions
</t>
    </r>
    <r>
      <rPr>
        <b/>
        <sz val="11"/>
        <color indexed="8"/>
        <rFont val="Calibri"/>
        <family val="2"/>
      </rPr>
      <t>LEA</t>
    </r>
    <r>
      <rPr>
        <sz val="11"/>
        <color theme="1"/>
        <rFont val="Calibri"/>
        <family val="2"/>
      </rPr>
      <t xml:space="preserve"> - Local Education Agency assigned number
</t>
    </r>
    <r>
      <rPr>
        <b/>
        <sz val="11"/>
        <color indexed="8"/>
        <rFont val="Calibri"/>
        <family val="2"/>
      </rPr>
      <t>SEA</t>
    </r>
    <r>
      <rPr>
        <sz val="11"/>
        <color theme="1"/>
        <rFont val="Calibri"/>
        <family val="2"/>
      </rPr>
      <t xml:space="preserve"> - State Education Agency assigned number
</t>
    </r>
    <r>
      <rPr>
        <b/>
        <sz val="11"/>
        <color indexed="8"/>
        <rFont val="Calibri"/>
        <family val="2"/>
      </rPr>
      <t>NCES</t>
    </r>
    <r>
      <rPr>
        <sz val="11"/>
        <color theme="1"/>
        <rFont val="Calibri"/>
        <family val="2"/>
      </rPr>
      <t xml:space="preserve"> - National Center for Education Statistics assigned number
</t>
    </r>
    <r>
      <rPr>
        <b/>
        <sz val="11"/>
        <color indexed="8"/>
        <rFont val="Calibri"/>
        <family val="2"/>
      </rPr>
      <t>Federal</t>
    </r>
    <r>
      <rPr>
        <sz val="11"/>
        <color theme="1"/>
        <rFont val="Calibri"/>
        <family val="2"/>
      </rPr>
      <t xml:space="preserve"> - Federal identification number
</t>
    </r>
    <r>
      <rPr>
        <b/>
        <sz val="11"/>
        <color indexed="8"/>
        <rFont val="Calibri"/>
        <family val="2"/>
      </rPr>
      <t>DUNS</t>
    </r>
    <r>
      <rPr>
        <sz val="11"/>
        <color theme="1"/>
        <rFont val="Calibri"/>
        <family val="2"/>
      </rPr>
      <t xml:space="preserve"> - Dun and Bradstreet number
</t>
    </r>
    <r>
      <rPr>
        <b/>
        <sz val="11"/>
        <color indexed="8"/>
        <rFont val="Calibri"/>
        <family val="2"/>
      </rPr>
      <t>OtherFederal</t>
    </r>
    <r>
      <rPr>
        <sz val="11"/>
        <color theme="1"/>
        <rFont val="Calibri"/>
        <family val="2"/>
      </rPr>
      <t xml:space="preserve"> - Other federally assigned number
</t>
    </r>
    <r>
      <rPr>
        <b/>
        <sz val="11"/>
        <color indexed="8"/>
        <rFont val="Calibri"/>
        <family val="2"/>
      </rPr>
      <t>Other</t>
    </r>
    <r>
      <rPr>
        <sz val="11"/>
        <color theme="1"/>
        <rFont val="Calibri"/>
        <family val="2"/>
      </rPr>
      <t xml:space="preserve"> - Other
</t>
    </r>
  </si>
  <si>
    <r>
      <t>01</t>
    </r>
    <r>
      <rPr>
        <sz val="11"/>
        <color theme="1"/>
        <rFont val="Calibri"/>
        <family val="2"/>
      </rPr>
      <t xml:space="preserve"> - State-level administrative/supervisory/ancillary services
</t>
    </r>
    <r>
      <rPr>
        <b/>
        <sz val="11"/>
        <color indexed="8"/>
        <rFont val="Calibri"/>
        <family val="2"/>
      </rPr>
      <t>02</t>
    </r>
    <r>
      <rPr>
        <sz val="11"/>
        <color theme="1"/>
        <rFont val="Calibri"/>
        <family val="2"/>
      </rPr>
      <t xml:space="preserve"> - Local-level administrative/supervisory/ancillary services
</t>
    </r>
    <r>
      <rPr>
        <b/>
        <sz val="11"/>
        <color indexed="8"/>
        <rFont val="Calibri"/>
        <family val="2"/>
      </rPr>
      <t>03</t>
    </r>
    <r>
      <rPr>
        <sz val="11"/>
        <color theme="1"/>
        <rFont val="Calibri"/>
        <family val="2"/>
      </rPr>
      <t xml:space="preserve"> - Local teacher
</t>
    </r>
    <r>
      <rPr>
        <b/>
        <sz val="11"/>
        <color indexed="8"/>
        <rFont val="Calibri"/>
        <family val="2"/>
      </rPr>
      <t>04</t>
    </r>
    <r>
      <rPr>
        <sz val="11"/>
        <color theme="1"/>
        <rFont val="Calibri"/>
        <family val="2"/>
      </rPr>
      <t xml:space="preserve"> - Local counselor
</t>
    </r>
    <r>
      <rPr>
        <b/>
        <sz val="11"/>
        <color indexed="8"/>
        <rFont val="Calibri"/>
        <family val="2"/>
      </rPr>
      <t>05</t>
    </r>
    <r>
      <rPr>
        <sz val="11"/>
        <color theme="1"/>
        <rFont val="Calibri"/>
        <family val="2"/>
      </rPr>
      <t xml:space="preserve"> - Local paraprofessional
</t>
    </r>
  </si>
  <si>
    <r>
      <t>FullTimePaid</t>
    </r>
    <r>
      <rPr>
        <sz val="11"/>
        <color theme="1"/>
        <rFont val="Calibri"/>
        <family val="2"/>
      </rPr>
      <t xml:space="preserve"> - Full-time paid
</t>
    </r>
    <r>
      <rPr>
        <b/>
        <sz val="11"/>
        <color indexed="8"/>
        <rFont val="Calibri"/>
        <family val="2"/>
      </rPr>
      <t>PartTimePaid</t>
    </r>
    <r>
      <rPr>
        <sz val="11"/>
        <color theme="1"/>
        <rFont val="Calibri"/>
        <family val="2"/>
      </rPr>
      <t xml:space="preserve"> - Part-time paid
</t>
    </r>
    <r>
      <rPr>
        <b/>
        <sz val="11"/>
        <color indexed="8"/>
        <rFont val="Calibri"/>
        <family val="2"/>
      </rPr>
      <t>FullTimeVolunteer</t>
    </r>
    <r>
      <rPr>
        <sz val="11"/>
        <color theme="1"/>
        <rFont val="Calibri"/>
        <family val="2"/>
      </rPr>
      <t xml:space="preserve"> - Full-time volunteer
</t>
    </r>
    <r>
      <rPr>
        <b/>
        <sz val="11"/>
        <color indexed="8"/>
        <rFont val="Calibri"/>
        <family val="2"/>
      </rPr>
      <t>PartTimeVolunteer</t>
    </r>
    <r>
      <rPr>
        <sz val="11"/>
        <color theme="1"/>
        <rFont val="Calibri"/>
        <family val="2"/>
      </rPr>
      <t xml:space="preserve"> - Part-time volunteer
</t>
    </r>
  </si>
  <si>
    <r>
      <t>ABEBegLit</t>
    </r>
    <r>
      <rPr>
        <sz val="11"/>
        <color theme="1"/>
        <rFont val="Calibri"/>
        <family val="2"/>
      </rPr>
      <t xml:space="preserve"> - ABE Beginning Literacy
</t>
    </r>
    <r>
      <rPr>
        <b/>
        <sz val="11"/>
        <color indexed="8"/>
        <rFont val="Calibri"/>
        <family val="2"/>
      </rPr>
      <t>ABEBegBasic</t>
    </r>
    <r>
      <rPr>
        <sz val="11"/>
        <color theme="1"/>
        <rFont val="Calibri"/>
        <family val="2"/>
      </rPr>
      <t xml:space="preserve"> - Beginning Basic Education
</t>
    </r>
    <r>
      <rPr>
        <b/>
        <sz val="11"/>
        <color indexed="8"/>
        <rFont val="Calibri"/>
        <family val="2"/>
      </rPr>
      <t>ABEIntLow</t>
    </r>
    <r>
      <rPr>
        <sz val="11"/>
        <color theme="1"/>
        <rFont val="Calibri"/>
        <family val="2"/>
      </rPr>
      <t xml:space="preserve"> - Low Intermediate Basic Education
</t>
    </r>
    <r>
      <rPr>
        <b/>
        <sz val="11"/>
        <color indexed="8"/>
        <rFont val="Calibri"/>
        <family val="2"/>
      </rPr>
      <t>ABEIntHigh</t>
    </r>
    <r>
      <rPr>
        <sz val="11"/>
        <color theme="1"/>
        <rFont val="Calibri"/>
        <family val="2"/>
      </rPr>
      <t xml:space="preserve"> - High Intermediate Basic Education
</t>
    </r>
    <r>
      <rPr>
        <b/>
        <sz val="11"/>
        <color indexed="8"/>
        <rFont val="Calibri"/>
        <family val="2"/>
      </rPr>
      <t>ASELow</t>
    </r>
    <r>
      <rPr>
        <sz val="11"/>
        <color theme="1"/>
        <rFont val="Calibri"/>
        <family val="2"/>
      </rPr>
      <t xml:space="preserve"> - Adult Secondary Education Low
</t>
    </r>
    <r>
      <rPr>
        <b/>
        <sz val="11"/>
        <color indexed="8"/>
        <rFont val="Calibri"/>
        <family val="2"/>
      </rPr>
      <t>ASEHigh</t>
    </r>
    <r>
      <rPr>
        <sz val="11"/>
        <color theme="1"/>
        <rFont val="Calibri"/>
        <family val="2"/>
      </rPr>
      <t xml:space="preserve"> - Adult Secondary Education High
</t>
    </r>
    <r>
      <rPr>
        <b/>
        <sz val="11"/>
        <color indexed="8"/>
        <rFont val="Calibri"/>
        <family val="2"/>
      </rPr>
      <t>ESLBegLit</t>
    </r>
    <r>
      <rPr>
        <sz val="11"/>
        <color theme="1"/>
        <rFont val="Calibri"/>
        <family val="2"/>
      </rPr>
      <t xml:space="preserve"> - Beginning ESL Literacy
</t>
    </r>
    <r>
      <rPr>
        <b/>
        <sz val="11"/>
        <color indexed="8"/>
        <rFont val="Calibri"/>
        <family val="2"/>
      </rPr>
      <t>ESLBegLow</t>
    </r>
    <r>
      <rPr>
        <sz val="11"/>
        <color theme="1"/>
        <rFont val="Calibri"/>
        <family val="2"/>
      </rPr>
      <t xml:space="preserve"> - ESL Low Beginning
</t>
    </r>
    <r>
      <rPr>
        <b/>
        <sz val="11"/>
        <color indexed="8"/>
        <rFont val="Calibri"/>
        <family val="2"/>
      </rPr>
      <t>ESLBegHigh</t>
    </r>
    <r>
      <rPr>
        <sz val="11"/>
        <color theme="1"/>
        <rFont val="Calibri"/>
        <family val="2"/>
      </rPr>
      <t xml:space="preserve"> - ESL High Beginning
</t>
    </r>
    <r>
      <rPr>
        <b/>
        <sz val="11"/>
        <color indexed="8"/>
        <rFont val="Calibri"/>
        <family val="2"/>
      </rPr>
      <t>ESLIntLow</t>
    </r>
    <r>
      <rPr>
        <sz val="11"/>
        <color theme="1"/>
        <rFont val="Calibri"/>
        <family val="2"/>
      </rPr>
      <t xml:space="preserve"> - ESL Low Intermediate
</t>
    </r>
    <r>
      <rPr>
        <b/>
        <sz val="11"/>
        <color indexed="8"/>
        <rFont val="Calibri"/>
        <family val="2"/>
      </rPr>
      <t>ESLIntHigh</t>
    </r>
    <r>
      <rPr>
        <sz val="11"/>
        <color theme="1"/>
        <rFont val="Calibri"/>
        <family val="2"/>
      </rPr>
      <t xml:space="preserve"> - ESL Intermediate High
</t>
    </r>
    <r>
      <rPr>
        <b/>
        <sz val="11"/>
        <color indexed="8"/>
        <rFont val="Calibri"/>
        <family val="2"/>
      </rPr>
      <t>ESLAdv</t>
    </r>
    <r>
      <rPr>
        <sz val="11"/>
        <color theme="1"/>
        <rFont val="Calibri"/>
        <family val="2"/>
      </rPr>
      <t xml:space="preserve"> - ESL Advanced
</t>
    </r>
  </si>
  <si>
    <r>
      <t>Yes</t>
    </r>
    <r>
      <rPr>
        <sz val="11"/>
        <color theme="1"/>
        <rFont val="Calibri"/>
        <family val="2"/>
      </rPr>
      <t xml:space="preserve"> - Yes
</t>
    </r>
    <r>
      <rPr>
        <b/>
        <sz val="11"/>
        <color indexed="8"/>
        <rFont val="Calibri"/>
        <family val="2"/>
      </rPr>
      <t>No</t>
    </r>
    <r>
      <rPr>
        <sz val="11"/>
        <color theme="1"/>
        <rFont val="Calibri"/>
        <family val="2"/>
      </rPr>
      <t xml:space="preserve"> - No
</t>
    </r>
    <r>
      <rPr>
        <b/>
        <sz val="11"/>
        <color indexed="8"/>
        <rFont val="Calibri"/>
        <family val="2"/>
      </rPr>
      <t>NotSelected</t>
    </r>
    <r>
      <rPr>
        <sz val="11"/>
        <color theme="1"/>
        <rFont val="Calibri"/>
        <family val="2"/>
      </rPr>
      <t xml:space="preserve"> - Not selected
</t>
    </r>
  </si>
  <si>
    <r>
      <t>Home</t>
    </r>
    <r>
      <rPr>
        <sz val="11"/>
        <color theme="1"/>
        <rFont val="Calibri"/>
        <family val="2"/>
      </rPr>
      <t xml:space="preserve"> - Home/personal
</t>
    </r>
    <r>
      <rPr>
        <b/>
        <sz val="11"/>
        <color indexed="8"/>
        <rFont val="Calibri"/>
        <family val="2"/>
      </rPr>
      <t>Work</t>
    </r>
    <r>
      <rPr>
        <sz val="11"/>
        <color theme="1"/>
        <rFont val="Calibri"/>
        <family val="2"/>
      </rPr>
      <t xml:space="preserve"> - Work
</t>
    </r>
    <r>
      <rPr>
        <b/>
        <sz val="11"/>
        <color indexed="8"/>
        <rFont val="Calibri"/>
        <family val="2"/>
      </rPr>
      <t>Organizational</t>
    </r>
    <r>
      <rPr>
        <sz val="11"/>
        <color theme="1"/>
        <rFont val="Calibri"/>
        <family val="2"/>
      </rPr>
      <t xml:space="preserve"> - Organizational (school) address
</t>
    </r>
    <r>
      <rPr>
        <b/>
        <sz val="11"/>
        <color indexed="8"/>
        <rFont val="Calibri"/>
        <family val="2"/>
      </rPr>
      <t>Other</t>
    </r>
    <r>
      <rPr>
        <sz val="11"/>
        <color theme="1"/>
        <rFont val="Calibri"/>
        <family val="2"/>
      </rPr>
      <t xml:space="preserve"> - Other
</t>
    </r>
  </si>
  <si>
    <r>
      <t>AK</t>
    </r>
    <r>
      <rPr>
        <sz val="11"/>
        <color theme="1"/>
        <rFont val="Calibri"/>
        <family val="2"/>
      </rPr>
      <t xml:space="preserve"> - Alaska
</t>
    </r>
    <r>
      <rPr>
        <b/>
        <sz val="11"/>
        <color indexed="8"/>
        <rFont val="Calibri"/>
        <family val="2"/>
      </rPr>
      <t>AL</t>
    </r>
    <r>
      <rPr>
        <sz val="11"/>
        <color theme="1"/>
        <rFont val="Calibri"/>
        <family val="2"/>
      </rPr>
      <t xml:space="preserve"> - Alabama
</t>
    </r>
    <r>
      <rPr>
        <b/>
        <sz val="11"/>
        <color indexed="8"/>
        <rFont val="Calibri"/>
        <family val="2"/>
      </rPr>
      <t>AR</t>
    </r>
    <r>
      <rPr>
        <sz val="11"/>
        <color theme="1"/>
        <rFont val="Calibri"/>
        <family val="2"/>
      </rPr>
      <t xml:space="preserve"> - Arkansas
</t>
    </r>
    <r>
      <rPr>
        <b/>
        <sz val="11"/>
        <color indexed="8"/>
        <rFont val="Calibri"/>
        <family val="2"/>
      </rPr>
      <t>AS</t>
    </r>
    <r>
      <rPr>
        <sz val="11"/>
        <color theme="1"/>
        <rFont val="Calibri"/>
        <family val="2"/>
      </rPr>
      <t xml:space="preserve"> - American Samoa
</t>
    </r>
    <r>
      <rPr>
        <b/>
        <sz val="11"/>
        <color indexed="8"/>
        <rFont val="Calibri"/>
        <family val="2"/>
      </rPr>
      <t>AZ</t>
    </r>
    <r>
      <rPr>
        <sz val="11"/>
        <color theme="1"/>
        <rFont val="Calibri"/>
        <family val="2"/>
      </rPr>
      <t xml:space="preserve"> - Arizona
</t>
    </r>
    <r>
      <rPr>
        <b/>
        <sz val="11"/>
        <color indexed="8"/>
        <rFont val="Calibri"/>
        <family val="2"/>
      </rPr>
      <t>CA</t>
    </r>
    <r>
      <rPr>
        <sz val="11"/>
        <color theme="1"/>
        <rFont val="Calibri"/>
        <family val="2"/>
      </rPr>
      <t xml:space="preserve"> - California
</t>
    </r>
    <r>
      <rPr>
        <b/>
        <sz val="11"/>
        <color indexed="8"/>
        <rFont val="Calibri"/>
        <family val="2"/>
      </rPr>
      <t>CO</t>
    </r>
    <r>
      <rPr>
        <sz val="11"/>
        <color theme="1"/>
        <rFont val="Calibri"/>
        <family val="2"/>
      </rPr>
      <t xml:space="preserve"> - Colorado
</t>
    </r>
    <r>
      <rPr>
        <b/>
        <sz val="11"/>
        <color indexed="8"/>
        <rFont val="Calibri"/>
        <family val="2"/>
      </rPr>
      <t>CT</t>
    </r>
    <r>
      <rPr>
        <sz val="11"/>
        <color theme="1"/>
        <rFont val="Calibri"/>
        <family val="2"/>
      </rPr>
      <t xml:space="preserve"> - Connecticut
</t>
    </r>
    <r>
      <rPr>
        <b/>
        <sz val="11"/>
        <color indexed="8"/>
        <rFont val="Calibri"/>
        <family val="2"/>
      </rPr>
      <t>DC</t>
    </r>
    <r>
      <rPr>
        <sz val="11"/>
        <color theme="1"/>
        <rFont val="Calibri"/>
        <family val="2"/>
      </rPr>
      <t xml:space="preserve"> - District of Columbia
</t>
    </r>
    <r>
      <rPr>
        <b/>
        <sz val="11"/>
        <color indexed="8"/>
        <rFont val="Calibri"/>
        <family val="2"/>
      </rPr>
      <t>DE</t>
    </r>
    <r>
      <rPr>
        <sz val="11"/>
        <color theme="1"/>
        <rFont val="Calibri"/>
        <family val="2"/>
      </rPr>
      <t xml:space="preserve"> - Delaware
</t>
    </r>
    <r>
      <rPr>
        <b/>
        <sz val="11"/>
        <color indexed="8"/>
        <rFont val="Calibri"/>
        <family val="2"/>
      </rPr>
      <t>FL</t>
    </r>
    <r>
      <rPr>
        <sz val="11"/>
        <color theme="1"/>
        <rFont val="Calibri"/>
        <family val="2"/>
      </rPr>
      <t xml:space="preserve"> - Florida
</t>
    </r>
    <r>
      <rPr>
        <b/>
        <sz val="11"/>
        <color indexed="8"/>
        <rFont val="Calibri"/>
        <family val="2"/>
      </rPr>
      <t>FM</t>
    </r>
    <r>
      <rPr>
        <sz val="11"/>
        <color theme="1"/>
        <rFont val="Calibri"/>
        <family val="2"/>
      </rPr>
      <t xml:space="preserve"> - Federated States of Micronesia
</t>
    </r>
    <r>
      <rPr>
        <b/>
        <sz val="11"/>
        <color indexed="8"/>
        <rFont val="Calibri"/>
        <family val="2"/>
      </rPr>
      <t>GA</t>
    </r>
    <r>
      <rPr>
        <sz val="11"/>
        <color theme="1"/>
        <rFont val="Calibri"/>
        <family val="2"/>
      </rPr>
      <t xml:space="preserve"> - Georgia
</t>
    </r>
    <r>
      <rPr>
        <b/>
        <sz val="11"/>
        <color indexed="8"/>
        <rFont val="Calibri"/>
        <family val="2"/>
      </rPr>
      <t>GU</t>
    </r>
    <r>
      <rPr>
        <sz val="11"/>
        <color theme="1"/>
        <rFont val="Calibri"/>
        <family val="2"/>
      </rPr>
      <t xml:space="preserve"> - Guam
</t>
    </r>
    <r>
      <rPr>
        <b/>
        <sz val="11"/>
        <color indexed="8"/>
        <rFont val="Calibri"/>
        <family val="2"/>
      </rPr>
      <t>HI</t>
    </r>
    <r>
      <rPr>
        <sz val="11"/>
        <color theme="1"/>
        <rFont val="Calibri"/>
        <family val="2"/>
      </rPr>
      <t xml:space="preserve"> - Hawaii
</t>
    </r>
    <r>
      <rPr>
        <b/>
        <sz val="11"/>
        <color indexed="8"/>
        <rFont val="Calibri"/>
        <family val="2"/>
      </rPr>
      <t>IA</t>
    </r>
    <r>
      <rPr>
        <sz val="11"/>
        <color theme="1"/>
        <rFont val="Calibri"/>
        <family val="2"/>
      </rPr>
      <t xml:space="preserve"> - Iowa
</t>
    </r>
    <r>
      <rPr>
        <b/>
        <sz val="11"/>
        <color indexed="8"/>
        <rFont val="Calibri"/>
        <family val="2"/>
      </rPr>
      <t>ID</t>
    </r>
    <r>
      <rPr>
        <sz val="11"/>
        <color theme="1"/>
        <rFont val="Calibri"/>
        <family val="2"/>
      </rPr>
      <t xml:space="preserve"> - Idaho
</t>
    </r>
    <r>
      <rPr>
        <b/>
        <sz val="11"/>
        <color indexed="8"/>
        <rFont val="Calibri"/>
        <family val="2"/>
      </rPr>
      <t>IL</t>
    </r>
    <r>
      <rPr>
        <sz val="11"/>
        <color theme="1"/>
        <rFont val="Calibri"/>
        <family val="2"/>
      </rPr>
      <t xml:space="preserve"> - Illinois
</t>
    </r>
    <r>
      <rPr>
        <b/>
        <sz val="11"/>
        <color indexed="8"/>
        <rFont val="Calibri"/>
        <family val="2"/>
      </rPr>
      <t>IN</t>
    </r>
    <r>
      <rPr>
        <sz val="11"/>
        <color theme="1"/>
        <rFont val="Calibri"/>
        <family val="2"/>
      </rPr>
      <t xml:space="preserve"> - Indiana
</t>
    </r>
    <r>
      <rPr>
        <b/>
        <sz val="11"/>
        <color indexed="8"/>
        <rFont val="Calibri"/>
        <family val="2"/>
      </rPr>
      <t>KS</t>
    </r>
    <r>
      <rPr>
        <sz val="11"/>
        <color theme="1"/>
        <rFont val="Calibri"/>
        <family val="2"/>
      </rPr>
      <t xml:space="preserve"> - Kansas
</t>
    </r>
    <r>
      <rPr>
        <b/>
        <sz val="11"/>
        <color indexed="8"/>
        <rFont val="Calibri"/>
        <family val="2"/>
      </rPr>
      <t>KY</t>
    </r>
    <r>
      <rPr>
        <sz val="11"/>
        <color theme="1"/>
        <rFont val="Calibri"/>
        <family val="2"/>
      </rPr>
      <t xml:space="preserve"> - Kentucky
</t>
    </r>
    <r>
      <rPr>
        <b/>
        <sz val="11"/>
        <color indexed="8"/>
        <rFont val="Calibri"/>
        <family val="2"/>
      </rPr>
      <t>LA</t>
    </r>
    <r>
      <rPr>
        <sz val="11"/>
        <color theme="1"/>
        <rFont val="Calibri"/>
        <family val="2"/>
      </rPr>
      <t xml:space="preserve"> - Louisiana
</t>
    </r>
    <r>
      <rPr>
        <b/>
        <sz val="11"/>
        <color indexed="8"/>
        <rFont val="Calibri"/>
        <family val="2"/>
      </rPr>
      <t>MA</t>
    </r>
    <r>
      <rPr>
        <sz val="11"/>
        <color theme="1"/>
        <rFont val="Calibri"/>
        <family val="2"/>
      </rPr>
      <t xml:space="preserve"> - Massachusetts
</t>
    </r>
    <r>
      <rPr>
        <b/>
        <sz val="11"/>
        <color indexed="8"/>
        <rFont val="Calibri"/>
        <family val="2"/>
      </rPr>
      <t>MD</t>
    </r>
    <r>
      <rPr>
        <sz val="11"/>
        <color theme="1"/>
        <rFont val="Calibri"/>
        <family val="2"/>
      </rPr>
      <t xml:space="preserve"> - Maryland
</t>
    </r>
    <r>
      <rPr>
        <b/>
        <sz val="11"/>
        <color indexed="8"/>
        <rFont val="Calibri"/>
        <family val="2"/>
      </rPr>
      <t>ME</t>
    </r>
    <r>
      <rPr>
        <sz val="11"/>
        <color theme="1"/>
        <rFont val="Calibri"/>
        <family val="2"/>
      </rPr>
      <t xml:space="preserve"> - Maine
</t>
    </r>
    <r>
      <rPr>
        <b/>
        <sz val="11"/>
        <color indexed="8"/>
        <rFont val="Calibri"/>
        <family val="2"/>
      </rPr>
      <t>MH</t>
    </r>
    <r>
      <rPr>
        <sz val="11"/>
        <color theme="1"/>
        <rFont val="Calibri"/>
        <family val="2"/>
      </rPr>
      <t xml:space="preserve"> - Marshall Islands
</t>
    </r>
    <r>
      <rPr>
        <b/>
        <sz val="11"/>
        <color indexed="8"/>
        <rFont val="Calibri"/>
        <family val="2"/>
      </rPr>
      <t>MI</t>
    </r>
    <r>
      <rPr>
        <sz val="11"/>
        <color theme="1"/>
        <rFont val="Calibri"/>
        <family val="2"/>
      </rPr>
      <t xml:space="preserve"> - Michigan
</t>
    </r>
    <r>
      <rPr>
        <b/>
        <sz val="11"/>
        <color indexed="8"/>
        <rFont val="Calibri"/>
        <family val="2"/>
      </rPr>
      <t>MN</t>
    </r>
    <r>
      <rPr>
        <sz val="11"/>
        <color theme="1"/>
        <rFont val="Calibri"/>
        <family val="2"/>
      </rPr>
      <t xml:space="preserve"> - Minnesota
</t>
    </r>
    <r>
      <rPr>
        <b/>
        <sz val="11"/>
        <color indexed="8"/>
        <rFont val="Calibri"/>
        <family val="2"/>
      </rPr>
      <t>MO</t>
    </r>
    <r>
      <rPr>
        <sz val="11"/>
        <color theme="1"/>
        <rFont val="Calibri"/>
        <family val="2"/>
      </rPr>
      <t xml:space="preserve"> - Missouri
</t>
    </r>
    <r>
      <rPr>
        <b/>
        <sz val="11"/>
        <color indexed="8"/>
        <rFont val="Calibri"/>
        <family val="2"/>
      </rPr>
      <t>MP</t>
    </r>
    <r>
      <rPr>
        <sz val="11"/>
        <color theme="1"/>
        <rFont val="Calibri"/>
        <family val="2"/>
      </rPr>
      <t xml:space="preserve"> - Northern Marianas
</t>
    </r>
    <r>
      <rPr>
        <b/>
        <sz val="11"/>
        <color indexed="8"/>
        <rFont val="Calibri"/>
        <family val="2"/>
      </rPr>
      <t>MS</t>
    </r>
    <r>
      <rPr>
        <sz val="11"/>
        <color theme="1"/>
        <rFont val="Calibri"/>
        <family val="2"/>
      </rPr>
      <t xml:space="preserve"> - Mississippi
</t>
    </r>
    <r>
      <rPr>
        <b/>
        <sz val="11"/>
        <color indexed="8"/>
        <rFont val="Calibri"/>
        <family val="2"/>
      </rPr>
      <t>MT</t>
    </r>
    <r>
      <rPr>
        <sz val="11"/>
        <color theme="1"/>
        <rFont val="Calibri"/>
        <family val="2"/>
      </rPr>
      <t xml:space="preserve"> - Montana
</t>
    </r>
    <r>
      <rPr>
        <b/>
        <sz val="11"/>
        <color indexed="8"/>
        <rFont val="Calibri"/>
        <family val="2"/>
      </rPr>
      <t>NC</t>
    </r>
    <r>
      <rPr>
        <sz val="11"/>
        <color theme="1"/>
        <rFont val="Calibri"/>
        <family val="2"/>
      </rPr>
      <t xml:space="preserve"> - North Carolina
</t>
    </r>
    <r>
      <rPr>
        <b/>
        <sz val="11"/>
        <color indexed="8"/>
        <rFont val="Calibri"/>
        <family val="2"/>
      </rPr>
      <t>ND</t>
    </r>
    <r>
      <rPr>
        <sz val="11"/>
        <color theme="1"/>
        <rFont val="Calibri"/>
        <family val="2"/>
      </rPr>
      <t xml:space="preserve"> - North Dakota
</t>
    </r>
    <r>
      <rPr>
        <b/>
        <sz val="11"/>
        <color indexed="8"/>
        <rFont val="Calibri"/>
        <family val="2"/>
      </rPr>
      <t>NE</t>
    </r>
    <r>
      <rPr>
        <sz val="11"/>
        <color theme="1"/>
        <rFont val="Calibri"/>
        <family val="2"/>
      </rPr>
      <t xml:space="preserve"> - Nebraska
</t>
    </r>
    <r>
      <rPr>
        <b/>
        <sz val="11"/>
        <color indexed="8"/>
        <rFont val="Calibri"/>
        <family val="2"/>
      </rPr>
      <t>NH</t>
    </r>
    <r>
      <rPr>
        <sz val="11"/>
        <color theme="1"/>
        <rFont val="Calibri"/>
        <family val="2"/>
      </rPr>
      <t xml:space="preserve"> - New Hampshire
</t>
    </r>
    <r>
      <rPr>
        <b/>
        <sz val="11"/>
        <color indexed="8"/>
        <rFont val="Calibri"/>
        <family val="2"/>
      </rPr>
      <t>NJ</t>
    </r>
    <r>
      <rPr>
        <sz val="11"/>
        <color theme="1"/>
        <rFont val="Calibri"/>
        <family val="2"/>
      </rPr>
      <t xml:space="preserve"> - New Jersey
</t>
    </r>
    <r>
      <rPr>
        <b/>
        <sz val="11"/>
        <color indexed="8"/>
        <rFont val="Calibri"/>
        <family val="2"/>
      </rPr>
      <t>NM</t>
    </r>
    <r>
      <rPr>
        <sz val="11"/>
        <color theme="1"/>
        <rFont val="Calibri"/>
        <family val="2"/>
      </rPr>
      <t xml:space="preserve"> - New Mexico
</t>
    </r>
    <r>
      <rPr>
        <b/>
        <sz val="11"/>
        <color indexed="8"/>
        <rFont val="Calibri"/>
        <family val="2"/>
      </rPr>
      <t>NV</t>
    </r>
    <r>
      <rPr>
        <sz val="11"/>
        <color theme="1"/>
        <rFont val="Calibri"/>
        <family val="2"/>
      </rPr>
      <t xml:space="preserve"> - Nevada
</t>
    </r>
    <r>
      <rPr>
        <b/>
        <sz val="11"/>
        <color indexed="8"/>
        <rFont val="Calibri"/>
        <family val="2"/>
      </rPr>
      <t>NY</t>
    </r>
    <r>
      <rPr>
        <sz val="11"/>
        <color theme="1"/>
        <rFont val="Calibri"/>
        <family val="2"/>
      </rPr>
      <t xml:space="preserve"> - New York
</t>
    </r>
    <r>
      <rPr>
        <b/>
        <sz val="11"/>
        <color indexed="8"/>
        <rFont val="Calibri"/>
        <family val="2"/>
      </rPr>
      <t>OH</t>
    </r>
    <r>
      <rPr>
        <sz val="11"/>
        <color theme="1"/>
        <rFont val="Calibri"/>
        <family val="2"/>
      </rPr>
      <t xml:space="preserve"> - Ohio
</t>
    </r>
    <r>
      <rPr>
        <b/>
        <sz val="11"/>
        <color indexed="8"/>
        <rFont val="Calibri"/>
        <family val="2"/>
      </rPr>
      <t>OK</t>
    </r>
    <r>
      <rPr>
        <sz val="11"/>
        <color theme="1"/>
        <rFont val="Calibri"/>
        <family val="2"/>
      </rPr>
      <t xml:space="preserve"> - Oklahoma
</t>
    </r>
    <r>
      <rPr>
        <b/>
        <sz val="11"/>
        <color indexed="8"/>
        <rFont val="Calibri"/>
        <family val="2"/>
      </rPr>
      <t>OR</t>
    </r>
    <r>
      <rPr>
        <sz val="11"/>
        <color theme="1"/>
        <rFont val="Calibri"/>
        <family val="2"/>
      </rPr>
      <t xml:space="preserve"> - Oregon
</t>
    </r>
    <r>
      <rPr>
        <b/>
        <sz val="11"/>
        <color indexed="8"/>
        <rFont val="Calibri"/>
        <family val="2"/>
      </rPr>
      <t>PA</t>
    </r>
    <r>
      <rPr>
        <sz val="11"/>
        <color theme="1"/>
        <rFont val="Calibri"/>
        <family val="2"/>
      </rPr>
      <t xml:space="preserve"> - Pennsylvania
</t>
    </r>
    <r>
      <rPr>
        <b/>
        <sz val="11"/>
        <color indexed="8"/>
        <rFont val="Calibri"/>
        <family val="2"/>
      </rPr>
      <t>PR</t>
    </r>
    <r>
      <rPr>
        <sz val="11"/>
        <color theme="1"/>
        <rFont val="Calibri"/>
        <family val="2"/>
      </rPr>
      <t xml:space="preserve"> - Puerto Rico
</t>
    </r>
    <r>
      <rPr>
        <b/>
        <sz val="11"/>
        <color indexed="8"/>
        <rFont val="Calibri"/>
        <family val="2"/>
      </rPr>
      <t>PW</t>
    </r>
    <r>
      <rPr>
        <sz val="11"/>
        <color theme="1"/>
        <rFont val="Calibri"/>
        <family val="2"/>
      </rPr>
      <t xml:space="preserve"> - Palau
</t>
    </r>
    <r>
      <rPr>
        <b/>
        <sz val="11"/>
        <color indexed="8"/>
        <rFont val="Calibri"/>
        <family val="2"/>
      </rPr>
      <t>RI</t>
    </r>
    <r>
      <rPr>
        <sz val="11"/>
        <color theme="1"/>
        <rFont val="Calibri"/>
        <family val="2"/>
      </rPr>
      <t xml:space="preserve"> - Rhode Island
</t>
    </r>
    <r>
      <rPr>
        <b/>
        <sz val="11"/>
        <color indexed="8"/>
        <rFont val="Calibri"/>
        <family val="2"/>
      </rPr>
      <t>SC</t>
    </r>
    <r>
      <rPr>
        <sz val="11"/>
        <color theme="1"/>
        <rFont val="Calibri"/>
        <family val="2"/>
      </rPr>
      <t xml:space="preserve"> - South Carolina
</t>
    </r>
    <r>
      <rPr>
        <b/>
        <sz val="11"/>
        <color indexed="8"/>
        <rFont val="Calibri"/>
        <family val="2"/>
      </rPr>
      <t>SD</t>
    </r>
    <r>
      <rPr>
        <sz val="11"/>
        <color theme="1"/>
        <rFont val="Calibri"/>
        <family val="2"/>
      </rPr>
      <t xml:space="preserve"> - South Dakota
</t>
    </r>
    <r>
      <rPr>
        <b/>
        <sz val="11"/>
        <color indexed="8"/>
        <rFont val="Calibri"/>
        <family val="2"/>
      </rPr>
      <t>TN</t>
    </r>
    <r>
      <rPr>
        <sz val="11"/>
        <color theme="1"/>
        <rFont val="Calibri"/>
        <family val="2"/>
      </rPr>
      <t xml:space="preserve"> - Tennessee
</t>
    </r>
    <r>
      <rPr>
        <b/>
        <sz val="11"/>
        <color indexed="8"/>
        <rFont val="Calibri"/>
        <family val="2"/>
      </rPr>
      <t>TX</t>
    </r>
    <r>
      <rPr>
        <sz val="11"/>
        <color theme="1"/>
        <rFont val="Calibri"/>
        <family val="2"/>
      </rPr>
      <t xml:space="preserve"> - Texas
</t>
    </r>
    <r>
      <rPr>
        <b/>
        <sz val="11"/>
        <color indexed="8"/>
        <rFont val="Calibri"/>
        <family val="2"/>
      </rPr>
      <t>UT</t>
    </r>
    <r>
      <rPr>
        <sz val="11"/>
        <color theme="1"/>
        <rFont val="Calibri"/>
        <family val="2"/>
      </rPr>
      <t xml:space="preserve"> - Utah
</t>
    </r>
    <r>
      <rPr>
        <b/>
        <sz val="11"/>
        <color indexed="8"/>
        <rFont val="Calibri"/>
        <family val="2"/>
      </rPr>
      <t>VA</t>
    </r>
    <r>
      <rPr>
        <sz val="11"/>
        <color theme="1"/>
        <rFont val="Calibri"/>
        <family val="2"/>
      </rPr>
      <t xml:space="preserve"> - Virginia
</t>
    </r>
    <r>
      <rPr>
        <b/>
        <sz val="11"/>
        <color indexed="8"/>
        <rFont val="Calibri"/>
        <family val="2"/>
      </rPr>
      <t>VI</t>
    </r>
    <r>
      <rPr>
        <sz val="11"/>
        <color theme="1"/>
        <rFont val="Calibri"/>
        <family val="2"/>
      </rPr>
      <t xml:space="preserve"> - Virgin Islands
</t>
    </r>
    <r>
      <rPr>
        <b/>
        <sz val="11"/>
        <color indexed="8"/>
        <rFont val="Calibri"/>
        <family val="2"/>
      </rPr>
      <t>VT</t>
    </r>
    <r>
      <rPr>
        <sz val="11"/>
        <color theme="1"/>
        <rFont val="Calibri"/>
        <family val="2"/>
      </rPr>
      <t xml:space="preserve"> - Vermont
</t>
    </r>
    <r>
      <rPr>
        <b/>
        <sz val="11"/>
        <color indexed="8"/>
        <rFont val="Calibri"/>
        <family val="2"/>
      </rPr>
      <t>WA</t>
    </r>
    <r>
      <rPr>
        <sz val="11"/>
        <color theme="1"/>
        <rFont val="Calibri"/>
        <family val="2"/>
      </rPr>
      <t xml:space="preserve"> - Washington
</t>
    </r>
    <r>
      <rPr>
        <b/>
        <sz val="11"/>
        <color indexed="8"/>
        <rFont val="Calibri"/>
        <family val="2"/>
      </rPr>
      <t>WI</t>
    </r>
    <r>
      <rPr>
        <sz val="11"/>
        <color theme="1"/>
        <rFont val="Calibri"/>
        <family val="2"/>
      </rPr>
      <t xml:space="preserve"> - Wisconsin
</t>
    </r>
    <r>
      <rPr>
        <b/>
        <sz val="11"/>
        <color indexed="8"/>
        <rFont val="Calibri"/>
        <family val="2"/>
      </rPr>
      <t>WV</t>
    </r>
    <r>
      <rPr>
        <sz val="11"/>
        <color theme="1"/>
        <rFont val="Calibri"/>
        <family val="2"/>
      </rPr>
      <t xml:space="preserve"> - West Virginia
</t>
    </r>
    <r>
      <rPr>
        <b/>
        <sz val="11"/>
        <color indexed="8"/>
        <rFont val="Calibri"/>
        <family val="2"/>
      </rPr>
      <t>WY</t>
    </r>
    <r>
      <rPr>
        <sz val="11"/>
        <color theme="1"/>
        <rFont val="Calibri"/>
        <family val="2"/>
      </rPr>
      <t xml:space="preserve"> - Wyoming
</t>
    </r>
  </si>
  <si>
    <r>
      <t>01</t>
    </r>
    <r>
      <rPr>
        <sz val="11"/>
        <color theme="1"/>
        <rFont val="Calibri"/>
        <family val="2"/>
      </rPr>
      <t xml:space="preserve"> - Obtain a job
</t>
    </r>
    <r>
      <rPr>
        <b/>
        <sz val="11"/>
        <color indexed="8"/>
        <rFont val="Calibri"/>
        <family val="2"/>
      </rPr>
      <t>02</t>
    </r>
    <r>
      <rPr>
        <sz val="11"/>
        <color theme="1"/>
        <rFont val="Calibri"/>
        <family val="2"/>
      </rPr>
      <t xml:space="preserve"> - Retain current job
</t>
    </r>
    <r>
      <rPr>
        <b/>
        <sz val="11"/>
        <color indexed="8"/>
        <rFont val="Calibri"/>
        <family val="2"/>
      </rPr>
      <t>03</t>
    </r>
    <r>
      <rPr>
        <sz val="11"/>
        <color theme="1"/>
        <rFont val="Calibri"/>
        <family val="2"/>
      </rPr>
      <t xml:space="preserve"> - Earn a secondary school diploma or achieve GED certificate
</t>
    </r>
    <r>
      <rPr>
        <b/>
        <sz val="11"/>
        <color indexed="8"/>
        <rFont val="Calibri"/>
        <family val="2"/>
      </rPr>
      <t>04</t>
    </r>
    <r>
      <rPr>
        <sz val="11"/>
        <color theme="1"/>
        <rFont val="Calibri"/>
        <family val="2"/>
      </rPr>
      <t xml:space="preserve"> - Enter postsecondary education or job training
</t>
    </r>
    <r>
      <rPr>
        <b/>
        <sz val="11"/>
        <color indexed="8"/>
        <rFont val="Calibri"/>
        <family val="2"/>
      </rPr>
      <t>05</t>
    </r>
    <r>
      <rPr>
        <sz val="11"/>
        <color theme="1"/>
        <rFont val="Calibri"/>
        <family val="2"/>
      </rPr>
      <t xml:space="preserve"> - Improve basic literacy skills
</t>
    </r>
    <r>
      <rPr>
        <b/>
        <sz val="11"/>
        <color indexed="8"/>
        <rFont val="Calibri"/>
        <family val="2"/>
      </rPr>
      <t>06</t>
    </r>
    <r>
      <rPr>
        <sz val="11"/>
        <color theme="1"/>
        <rFont val="Calibri"/>
        <family val="2"/>
      </rPr>
      <t xml:space="preserve"> - Improve English language skills
</t>
    </r>
    <r>
      <rPr>
        <b/>
        <sz val="11"/>
        <color indexed="8"/>
        <rFont val="Calibri"/>
        <family val="2"/>
      </rPr>
      <t>07</t>
    </r>
    <r>
      <rPr>
        <sz val="11"/>
        <color theme="1"/>
        <rFont val="Calibri"/>
        <family val="2"/>
      </rPr>
      <t xml:space="preserve"> - Obtain citizenship skills
</t>
    </r>
    <r>
      <rPr>
        <b/>
        <sz val="11"/>
        <color indexed="8"/>
        <rFont val="Calibri"/>
        <family val="2"/>
      </rPr>
      <t>08</t>
    </r>
    <r>
      <rPr>
        <sz val="11"/>
        <color theme="1"/>
        <rFont val="Calibri"/>
        <family val="2"/>
      </rPr>
      <t xml:space="preserve"> - Achieve work-based project learner goals
</t>
    </r>
    <r>
      <rPr>
        <b/>
        <sz val="11"/>
        <color indexed="8"/>
        <rFont val="Calibri"/>
        <family val="2"/>
      </rPr>
      <t>09</t>
    </r>
    <r>
      <rPr>
        <sz val="11"/>
        <color theme="1"/>
        <rFont val="Calibri"/>
        <family val="2"/>
      </rPr>
      <t xml:space="preserve"> - Other personal goals
</t>
    </r>
  </si>
  <si>
    <r>
      <t>00806</t>
    </r>
    <r>
      <rPr>
        <sz val="11"/>
        <color theme="1"/>
        <rFont val="Calibri"/>
        <family val="2"/>
      </rPr>
      <t xml:space="preserve"> - Regular diploma
</t>
    </r>
    <r>
      <rPr>
        <b/>
        <sz val="11"/>
        <color indexed="8"/>
        <rFont val="Calibri"/>
        <family val="2"/>
      </rPr>
      <t>00807</t>
    </r>
    <r>
      <rPr>
        <sz val="11"/>
        <color theme="1"/>
        <rFont val="Calibri"/>
        <family val="2"/>
      </rPr>
      <t xml:space="preserve"> - Endorsed/advanced diploma
</t>
    </r>
    <r>
      <rPr>
        <b/>
        <sz val="11"/>
        <color indexed="8"/>
        <rFont val="Calibri"/>
        <family val="2"/>
      </rPr>
      <t>00808</t>
    </r>
    <r>
      <rPr>
        <sz val="11"/>
        <color theme="1"/>
        <rFont val="Calibri"/>
        <family val="2"/>
      </rPr>
      <t xml:space="preserve"> - Regents diploma
</t>
    </r>
    <r>
      <rPr>
        <b/>
        <sz val="11"/>
        <color indexed="8"/>
        <rFont val="Calibri"/>
        <family val="2"/>
      </rPr>
      <t>00809</t>
    </r>
    <r>
      <rPr>
        <sz val="11"/>
        <color theme="1"/>
        <rFont val="Calibri"/>
        <family val="2"/>
      </rPr>
      <t xml:space="preserve"> - International Baccalaureate
</t>
    </r>
    <r>
      <rPr>
        <b/>
        <sz val="11"/>
        <color indexed="8"/>
        <rFont val="Calibri"/>
        <family val="2"/>
      </rPr>
      <t>00810</t>
    </r>
    <r>
      <rPr>
        <sz val="11"/>
        <color theme="1"/>
        <rFont val="Calibri"/>
        <family val="2"/>
      </rPr>
      <t xml:space="preserve"> - Modified diploma
</t>
    </r>
    <r>
      <rPr>
        <b/>
        <sz val="11"/>
        <color indexed="8"/>
        <rFont val="Calibri"/>
        <family val="2"/>
      </rPr>
      <t>00811</t>
    </r>
    <r>
      <rPr>
        <sz val="11"/>
        <color theme="1"/>
        <rFont val="Calibri"/>
        <family val="2"/>
      </rPr>
      <t xml:space="preserve"> - Other diploma
</t>
    </r>
    <r>
      <rPr>
        <b/>
        <sz val="11"/>
        <color indexed="8"/>
        <rFont val="Calibri"/>
        <family val="2"/>
      </rPr>
      <t>00812</t>
    </r>
    <r>
      <rPr>
        <sz val="11"/>
        <color theme="1"/>
        <rFont val="Calibri"/>
        <family val="2"/>
      </rPr>
      <t xml:space="preserve"> - Alternative credential
</t>
    </r>
    <r>
      <rPr>
        <b/>
        <sz val="11"/>
        <color indexed="8"/>
        <rFont val="Calibri"/>
        <family val="2"/>
      </rPr>
      <t>00813</t>
    </r>
    <r>
      <rPr>
        <sz val="11"/>
        <color theme="1"/>
        <rFont val="Calibri"/>
        <family val="2"/>
      </rPr>
      <t xml:space="preserve"> - Certificate of attendance
</t>
    </r>
    <r>
      <rPr>
        <b/>
        <sz val="11"/>
        <color indexed="8"/>
        <rFont val="Calibri"/>
        <family val="2"/>
      </rPr>
      <t>00814</t>
    </r>
    <r>
      <rPr>
        <sz val="11"/>
        <color theme="1"/>
        <rFont val="Calibri"/>
        <family val="2"/>
      </rPr>
      <t xml:space="preserve"> - Certificate of completion
</t>
    </r>
    <r>
      <rPr>
        <b/>
        <sz val="11"/>
        <color indexed="8"/>
        <rFont val="Calibri"/>
        <family val="2"/>
      </rPr>
      <t>00815</t>
    </r>
    <r>
      <rPr>
        <sz val="11"/>
        <color theme="1"/>
        <rFont val="Calibri"/>
        <family val="2"/>
      </rPr>
      <t xml:space="preserve"> - High school equivalency credential, other than GED
</t>
    </r>
    <r>
      <rPr>
        <b/>
        <sz val="11"/>
        <color indexed="8"/>
        <rFont val="Calibri"/>
        <family val="2"/>
      </rPr>
      <t>00816</t>
    </r>
    <r>
      <rPr>
        <sz val="11"/>
        <color theme="1"/>
        <rFont val="Calibri"/>
        <family val="2"/>
      </rPr>
      <t xml:space="preserve"> - General Educational Development (GED) credential
</t>
    </r>
    <r>
      <rPr>
        <b/>
        <sz val="11"/>
        <color indexed="8"/>
        <rFont val="Calibri"/>
        <family val="2"/>
      </rPr>
      <t>00818</t>
    </r>
    <r>
      <rPr>
        <sz val="11"/>
        <color theme="1"/>
        <rFont val="Calibri"/>
        <family val="2"/>
      </rPr>
      <t xml:space="preserve"> - Post graduate certificate (grade 13)
</t>
    </r>
    <r>
      <rPr>
        <b/>
        <sz val="11"/>
        <color indexed="8"/>
        <rFont val="Calibri"/>
        <family val="2"/>
      </rPr>
      <t>00819</t>
    </r>
    <r>
      <rPr>
        <sz val="11"/>
        <color theme="1"/>
        <rFont val="Calibri"/>
        <family val="2"/>
      </rPr>
      <t xml:space="preserve"> - Career and Technical Education certificate
</t>
    </r>
    <r>
      <rPr>
        <b/>
        <sz val="11"/>
        <color indexed="8"/>
        <rFont val="Calibri"/>
        <family val="2"/>
      </rPr>
      <t>09999</t>
    </r>
    <r>
      <rPr>
        <sz val="11"/>
        <color theme="1"/>
        <rFont val="Calibri"/>
        <family val="2"/>
      </rPr>
      <t xml:space="preserve"> - Other
</t>
    </r>
  </si>
  <si>
    <r>
      <t>FourYear</t>
    </r>
    <r>
      <rPr>
        <sz val="11"/>
        <color theme="1"/>
        <rFont val="Calibri"/>
        <family val="2"/>
      </rPr>
      <t xml:space="preserve"> - Four or more years
</t>
    </r>
    <r>
      <rPr>
        <b/>
        <sz val="11"/>
        <color indexed="8"/>
        <rFont val="Calibri"/>
        <family val="2"/>
      </rPr>
      <t>TwoToFour</t>
    </r>
    <r>
      <rPr>
        <sz val="11"/>
        <color theme="1"/>
        <rFont val="Calibri"/>
        <family val="2"/>
      </rPr>
      <t xml:space="preserve"> - At least 2 but less than 4 years
</t>
    </r>
    <r>
      <rPr>
        <b/>
        <sz val="11"/>
        <color indexed="8"/>
        <rFont val="Calibri"/>
        <family val="2"/>
      </rPr>
      <t>LessThanTwo</t>
    </r>
    <r>
      <rPr>
        <sz val="11"/>
        <color theme="1"/>
        <rFont val="Calibri"/>
        <family val="2"/>
      </rPr>
      <t xml:space="preserve"> - Less than 2 years (below associate)
</t>
    </r>
  </si>
  <si>
    <r>
      <t>Alias</t>
    </r>
    <r>
      <rPr>
        <sz val="11"/>
        <color theme="1"/>
        <rFont val="Calibri"/>
        <family val="2"/>
      </rPr>
      <t xml:space="preserve"> - Alias
</t>
    </r>
    <r>
      <rPr>
        <b/>
        <sz val="11"/>
        <color indexed="8"/>
        <rFont val="Calibri"/>
        <family val="2"/>
      </rPr>
      <t>Nickname</t>
    </r>
    <r>
      <rPr>
        <sz val="11"/>
        <color theme="1"/>
        <rFont val="Calibri"/>
        <family val="2"/>
      </rPr>
      <t xml:space="preserve"> - Nickname
</t>
    </r>
    <r>
      <rPr>
        <b/>
        <sz val="11"/>
        <color indexed="8"/>
        <rFont val="Calibri"/>
        <family val="2"/>
      </rPr>
      <t>OtherName</t>
    </r>
    <r>
      <rPr>
        <sz val="11"/>
        <color theme="1"/>
        <rFont val="Calibri"/>
        <family val="2"/>
      </rPr>
      <t xml:space="preserve"> - Other name
</t>
    </r>
    <r>
      <rPr>
        <b/>
        <sz val="11"/>
        <color indexed="8"/>
        <rFont val="Calibri"/>
        <family val="2"/>
      </rPr>
      <t>PreviousLegalName</t>
    </r>
    <r>
      <rPr>
        <sz val="11"/>
        <color theme="1"/>
        <rFont val="Calibri"/>
        <family val="2"/>
      </rPr>
      <t xml:space="preserve"> - Previous legal name
</t>
    </r>
  </si>
  <si>
    <r>
      <t>01003</t>
    </r>
    <r>
      <rPr>
        <sz val="11"/>
        <color theme="1"/>
        <rFont val="Calibri"/>
        <family val="2"/>
      </rPr>
      <t xml:space="preserve"> - Baptismal or church certificate
</t>
    </r>
    <r>
      <rPr>
        <b/>
        <sz val="11"/>
        <color indexed="8"/>
        <rFont val="Calibri"/>
        <family val="2"/>
      </rPr>
      <t>01004</t>
    </r>
    <r>
      <rPr>
        <sz val="11"/>
        <color theme="1"/>
        <rFont val="Calibri"/>
        <family val="2"/>
      </rPr>
      <t xml:space="preserve"> - Birth certificate
</t>
    </r>
    <r>
      <rPr>
        <b/>
        <sz val="11"/>
        <color indexed="8"/>
        <rFont val="Calibri"/>
        <family val="2"/>
      </rPr>
      <t>01012</t>
    </r>
    <r>
      <rPr>
        <sz val="11"/>
        <color theme="1"/>
        <rFont val="Calibri"/>
        <family val="2"/>
      </rPr>
      <t xml:space="preserve"> - Driver's license
</t>
    </r>
    <r>
      <rPr>
        <b/>
        <sz val="11"/>
        <color indexed="8"/>
        <rFont val="Calibri"/>
        <family val="2"/>
      </rPr>
      <t>01005</t>
    </r>
    <r>
      <rPr>
        <sz val="11"/>
        <color theme="1"/>
        <rFont val="Calibri"/>
        <family val="2"/>
      </rPr>
      <t xml:space="preserve"> - Entry in family Bible
</t>
    </r>
    <r>
      <rPr>
        <b/>
        <sz val="11"/>
        <color indexed="8"/>
        <rFont val="Calibri"/>
        <family val="2"/>
      </rPr>
      <t>01006</t>
    </r>
    <r>
      <rPr>
        <sz val="11"/>
        <color theme="1"/>
        <rFont val="Calibri"/>
        <family val="2"/>
      </rPr>
      <t xml:space="preserve"> - Hospital certificate
</t>
    </r>
    <r>
      <rPr>
        <b/>
        <sz val="11"/>
        <color indexed="8"/>
        <rFont val="Calibri"/>
        <family val="2"/>
      </rPr>
      <t>01013</t>
    </r>
    <r>
      <rPr>
        <sz val="11"/>
        <color theme="1"/>
        <rFont val="Calibri"/>
        <family val="2"/>
      </rPr>
      <t xml:space="preserve"> - Immigration document/visa
</t>
    </r>
    <r>
      <rPr>
        <b/>
        <sz val="11"/>
        <color indexed="8"/>
        <rFont val="Calibri"/>
        <family val="2"/>
      </rPr>
      <t>02382</t>
    </r>
    <r>
      <rPr>
        <sz val="11"/>
        <color theme="1"/>
        <rFont val="Calibri"/>
        <family val="2"/>
      </rPr>
      <t xml:space="preserve"> - Life insurance policy
</t>
    </r>
    <r>
      <rPr>
        <b/>
        <sz val="11"/>
        <color indexed="8"/>
        <rFont val="Calibri"/>
        <family val="2"/>
      </rPr>
      <t>09999</t>
    </r>
    <r>
      <rPr>
        <sz val="11"/>
        <color theme="1"/>
        <rFont val="Calibri"/>
        <family val="2"/>
      </rPr>
      <t xml:space="preserve"> - Other
</t>
    </r>
    <r>
      <rPr>
        <b/>
        <sz val="11"/>
        <color indexed="8"/>
        <rFont val="Calibri"/>
        <family val="2"/>
      </rPr>
      <t>03424</t>
    </r>
    <r>
      <rPr>
        <sz val="11"/>
        <color theme="1"/>
        <rFont val="Calibri"/>
        <family val="2"/>
      </rPr>
      <t xml:space="preserve"> - Other non-official document
</t>
    </r>
    <r>
      <rPr>
        <b/>
        <sz val="11"/>
        <color indexed="8"/>
        <rFont val="Calibri"/>
        <family val="2"/>
      </rPr>
      <t>03423</t>
    </r>
    <r>
      <rPr>
        <sz val="11"/>
        <color theme="1"/>
        <rFont val="Calibri"/>
        <family val="2"/>
      </rPr>
      <t xml:space="preserve"> - Other official document
</t>
    </r>
    <r>
      <rPr>
        <b/>
        <sz val="11"/>
        <color indexed="8"/>
        <rFont val="Calibri"/>
        <family val="2"/>
      </rPr>
      <t>01007</t>
    </r>
    <r>
      <rPr>
        <sz val="11"/>
        <color theme="1"/>
        <rFont val="Calibri"/>
        <family val="2"/>
      </rPr>
      <t xml:space="preserve"> - Parent's affidavit
</t>
    </r>
    <r>
      <rPr>
        <b/>
        <sz val="11"/>
        <color indexed="8"/>
        <rFont val="Calibri"/>
        <family val="2"/>
      </rPr>
      <t>01008</t>
    </r>
    <r>
      <rPr>
        <sz val="11"/>
        <color theme="1"/>
        <rFont val="Calibri"/>
        <family val="2"/>
      </rPr>
      <t xml:space="preserve"> - Passport
</t>
    </r>
    <r>
      <rPr>
        <b/>
        <sz val="11"/>
        <color indexed="8"/>
        <rFont val="Calibri"/>
        <family val="2"/>
      </rPr>
      <t>01009</t>
    </r>
    <r>
      <rPr>
        <sz val="11"/>
        <color theme="1"/>
        <rFont val="Calibri"/>
        <family val="2"/>
      </rPr>
      <t xml:space="preserve"> - Physician's certificate
</t>
    </r>
    <r>
      <rPr>
        <b/>
        <sz val="11"/>
        <color indexed="8"/>
        <rFont val="Calibri"/>
        <family val="2"/>
      </rPr>
      <t>01010</t>
    </r>
    <r>
      <rPr>
        <sz val="11"/>
        <color theme="1"/>
        <rFont val="Calibri"/>
        <family val="2"/>
      </rPr>
      <t xml:space="preserve"> - Previously verified school records
</t>
    </r>
    <r>
      <rPr>
        <b/>
        <sz val="11"/>
        <color indexed="8"/>
        <rFont val="Calibri"/>
        <family val="2"/>
      </rPr>
      <t>01011</t>
    </r>
    <r>
      <rPr>
        <sz val="11"/>
        <color theme="1"/>
        <rFont val="Calibri"/>
        <family val="2"/>
      </rPr>
      <t xml:space="preserve"> - State-issued ID
</t>
    </r>
  </si>
  <si>
    <r>
      <t>Male</t>
    </r>
    <r>
      <rPr>
        <sz val="11"/>
        <color theme="1"/>
        <rFont val="Calibri"/>
        <family val="2"/>
      </rPr>
      <t xml:space="preserve"> - Male
</t>
    </r>
    <r>
      <rPr>
        <b/>
        <sz val="11"/>
        <color indexed="8"/>
        <rFont val="Calibri"/>
        <family val="2"/>
      </rPr>
      <t>Female</t>
    </r>
    <r>
      <rPr>
        <sz val="11"/>
        <color theme="1"/>
        <rFont val="Calibri"/>
        <family val="2"/>
      </rPr>
      <t xml:space="preserve"> - Female
</t>
    </r>
    <r>
      <rPr>
        <b/>
        <sz val="11"/>
        <color indexed="8"/>
        <rFont val="Calibri"/>
        <family val="2"/>
      </rPr>
      <t>NotSelected</t>
    </r>
    <r>
      <rPr>
        <sz val="11"/>
        <color theme="1"/>
        <rFont val="Calibri"/>
        <family val="2"/>
      </rPr>
      <t xml:space="preserve"> - Not selected
</t>
    </r>
  </si>
  <si>
    <r>
      <t>SSN</t>
    </r>
    <r>
      <rPr>
        <sz val="11"/>
        <color theme="1"/>
        <rFont val="Calibri"/>
        <family val="2"/>
      </rPr>
      <t xml:space="preserve"> - Social Security Administration number
</t>
    </r>
    <r>
      <rPr>
        <b/>
        <sz val="11"/>
        <color indexed="8"/>
        <rFont val="Calibri"/>
        <family val="2"/>
      </rPr>
      <t>USVisa</t>
    </r>
    <r>
      <rPr>
        <sz val="11"/>
        <color theme="1"/>
        <rFont val="Calibri"/>
        <family val="2"/>
      </rPr>
      <t xml:space="preserve"> - US government Visa number
</t>
    </r>
    <r>
      <rPr>
        <b/>
        <sz val="11"/>
        <color indexed="8"/>
        <rFont val="Calibri"/>
        <family val="2"/>
      </rPr>
      <t>PIN</t>
    </r>
    <r>
      <rPr>
        <sz val="11"/>
        <color theme="1"/>
        <rFont val="Calibri"/>
        <family val="2"/>
      </rPr>
      <t xml:space="preserve"> - Personal identification number
</t>
    </r>
    <r>
      <rPr>
        <b/>
        <sz val="11"/>
        <color indexed="8"/>
        <rFont val="Calibri"/>
        <family val="2"/>
      </rPr>
      <t>Federal</t>
    </r>
    <r>
      <rPr>
        <sz val="11"/>
        <color theme="1"/>
        <rFont val="Calibri"/>
        <family val="2"/>
      </rPr>
      <t xml:space="preserve"> - Federal identification number
</t>
    </r>
    <r>
      <rPr>
        <b/>
        <sz val="11"/>
        <color indexed="8"/>
        <rFont val="Calibri"/>
        <family val="2"/>
      </rPr>
      <t>DriversLicense</t>
    </r>
    <r>
      <rPr>
        <sz val="11"/>
        <color theme="1"/>
        <rFont val="Calibri"/>
        <family val="2"/>
      </rPr>
      <t xml:space="preserve"> - Driver's license number
</t>
    </r>
    <r>
      <rPr>
        <b/>
        <sz val="11"/>
        <color indexed="8"/>
        <rFont val="Calibri"/>
        <family val="2"/>
      </rPr>
      <t>Medicaid</t>
    </r>
    <r>
      <rPr>
        <sz val="11"/>
        <color theme="1"/>
        <rFont val="Calibri"/>
        <family val="2"/>
      </rPr>
      <t xml:space="preserve"> - Medicaid number
</t>
    </r>
    <r>
      <rPr>
        <b/>
        <sz val="11"/>
        <color indexed="8"/>
        <rFont val="Calibri"/>
        <family val="2"/>
      </rPr>
      <t>HealthRecord</t>
    </r>
    <r>
      <rPr>
        <sz val="11"/>
        <color theme="1"/>
        <rFont val="Calibri"/>
        <family val="2"/>
      </rPr>
      <t xml:space="preserve"> - Health record number
</t>
    </r>
    <r>
      <rPr>
        <b/>
        <sz val="11"/>
        <color indexed="8"/>
        <rFont val="Calibri"/>
        <family val="2"/>
      </rPr>
      <t>ProfessionalCertificate</t>
    </r>
    <r>
      <rPr>
        <sz val="11"/>
        <color theme="1"/>
        <rFont val="Calibri"/>
        <family val="2"/>
      </rPr>
      <t xml:space="preserve"> - Professional certificate or license number
</t>
    </r>
    <r>
      <rPr>
        <b/>
        <sz val="11"/>
        <color indexed="8"/>
        <rFont val="Calibri"/>
        <family val="2"/>
      </rPr>
      <t>School</t>
    </r>
    <r>
      <rPr>
        <sz val="11"/>
        <color theme="1"/>
        <rFont val="Calibri"/>
        <family val="2"/>
      </rPr>
      <t xml:space="preserve"> - School-assigned number
</t>
    </r>
    <r>
      <rPr>
        <b/>
        <sz val="11"/>
        <color indexed="8"/>
        <rFont val="Calibri"/>
        <family val="2"/>
      </rPr>
      <t>District</t>
    </r>
    <r>
      <rPr>
        <sz val="11"/>
        <color theme="1"/>
        <rFont val="Calibri"/>
        <family val="2"/>
      </rPr>
      <t xml:space="preserve"> - District-assigned number
</t>
    </r>
    <r>
      <rPr>
        <b/>
        <sz val="11"/>
        <color indexed="8"/>
        <rFont val="Calibri"/>
        <family val="2"/>
      </rPr>
      <t>State</t>
    </r>
    <r>
      <rPr>
        <sz val="11"/>
        <color theme="1"/>
        <rFont val="Calibri"/>
        <family val="2"/>
      </rPr>
      <t xml:space="preserve"> - State-assigned number
</t>
    </r>
    <r>
      <rPr>
        <b/>
        <sz val="11"/>
        <color indexed="8"/>
        <rFont val="Calibri"/>
        <family val="2"/>
      </rPr>
      <t>OtherFederal</t>
    </r>
    <r>
      <rPr>
        <sz val="11"/>
        <color theme="1"/>
        <rFont val="Calibri"/>
        <family val="2"/>
      </rPr>
      <t xml:space="preserve"> - Other federally assigned number
</t>
    </r>
    <r>
      <rPr>
        <b/>
        <sz val="11"/>
        <color indexed="8"/>
        <rFont val="Calibri"/>
        <family val="2"/>
      </rPr>
      <t>SelectiveService</t>
    </r>
    <r>
      <rPr>
        <sz val="11"/>
        <color theme="1"/>
        <rFont val="Calibri"/>
        <family val="2"/>
      </rPr>
      <t xml:space="preserve"> - Selective Service Number
</t>
    </r>
    <r>
      <rPr>
        <b/>
        <sz val="11"/>
        <color indexed="8"/>
        <rFont val="Calibri"/>
        <family val="2"/>
      </rPr>
      <t>CanadianSIN</t>
    </r>
    <r>
      <rPr>
        <sz val="11"/>
        <color theme="1"/>
        <rFont val="Calibri"/>
        <family val="2"/>
      </rPr>
      <t xml:space="preserve"> - Canadian Social Insurance Number
</t>
    </r>
    <r>
      <rPr>
        <b/>
        <sz val="11"/>
        <color indexed="8"/>
        <rFont val="Calibri"/>
        <family val="2"/>
      </rPr>
      <t>Other</t>
    </r>
    <r>
      <rPr>
        <sz val="11"/>
        <color theme="1"/>
        <rFont val="Calibri"/>
        <family val="2"/>
      </rPr>
      <t xml:space="preserve"> - Other
</t>
    </r>
  </si>
  <si>
    <r>
      <t>CanadianSIN</t>
    </r>
    <r>
      <rPr>
        <sz val="11"/>
        <color theme="1"/>
        <rFont val="Calibri"/>
        <family val="2"/>
      </rPr>
      <t xml:space="preserve"> - Canadian Social Insurance Number
</t>
    </r>
    <r>
      <rPr>
        <b/>
        <sz val="11"/>
        <color indexed="8"/>
        <rFont val="Calibri"/>
        <family val="2"/>
      </rPr>
      <t>District</t>
    </r>
    <r>
      <rPr>
        <sz val="11"/>
        <color theme="1"/>
        <rFont val="Calibri"/>
        <family val="2"/>
      </rPr>
      <t xml:space="preserve"> - District-assigned number
</t>
    </r>
    <r>
      <rPr>
        <b/>
        <sz val="11"/>
        <color indexed="8"/>
        <rFont val="Calibri"/>
        <family val="2"/>
      </rPr>
      <t>Family</t>
    </r>
    <r>
      <rPr>
        <sz val="11"/>
        <color theme="1"/>
        <rFont val="Calibri"/>
        <family val="2"/>
      </rPr>
      <t xml:space="preserve"> - Family unit number
</t>
    </r>
    <r>
      <rPr>
        <b/>
        <sz val="11"/>
        <color indexed="8"/>
        <rFont val="Calibri"/>
        <family val="2"/>
      </rPr>
      <t>Federal</t>
    </r>
    <r>
      <rPr>
        <sz val="11"/>
        <color theme="1"/>
        <rFont val="Calibri"/>
        <family val="2"/>
      </rPr>
      <t xml:space="preserve"> - Federal identification number
</t>
    </r>
    <r>
      <rPr>
        <b/>
        <sz val="11"/>
        <color indexed="8"/>
        <rFont val="Calibri"/>
        <family val="2"/>
      </rPr>
      <t>NationalMigrant</t>
    </r>
    <r>
      <rPr>
        <sz val="11"/>
        <color theme="1"/>
        <rFont val="Calibri"/>
        <family val="2"/>
      </rPr>
      <t xml:space="preserve"> - National migrant number
</t>
    </r>
    <r>
      <rPr>
        <b/>
        <sz val="11"/>
        <color indexed="8"/>
        <rFont val="Calibri"/>
        <family val="2"/>
      </rPr>
      <t>School</t>
    </r>
    <r>
      <rPr>
        <sz val="11"/>
        <color theme="1"/>
        <rFont val="Calibri"/>
        <family val="2"/>
      </rPr>
      <t xml:space="preserve"> - School-assigned number
</t>
    </r>
    <r>
      <rPr>
        <b/>
        <sz val="11"/>
        <color indexed="8"/>
        <rFont val="Calibri"/>
        <family val="2"/>
      </rPr>
      <t>SSN</t>
    </r>
    <r>
      <rPr>
        <sz val="11"/>
        <color theme="1"/>
        <rFont val="Calibri"/>
        <family val="2"/>
      </rPr>
      <t xml:space="preserve"> - Social Security Administration number
</t>
    </r>
    <r>
      <rPr>
        <b/>
        <sz val="11"/>
        <color indexed="8"/>
        <rFont val="Calibri"/>
        <family val="2"/>
      </rPr>
      <t>State</t>
    </r>
    <r>
      <rPr>
        <sz val="11"/>
        <color theme="1"/>
        <rFont val="Calibri"/>
        <family val="2"/>
      </rPr>
      <t xml:space="preserve"> - State-assigned number
</t>
    </r>
    <r>
      <rPr>
        <b/>
        <sz val="11"/>
        <color indexed="8"/>
        <rFont val="Calibri"/>
        <family val="2"/>
      </rPr>
      <t>StateMigrant</t>
    </r>
    <r>
      <rPr>
        <sz val="11"/>
        <color theme="1"/>
        <rFont val="Calibri"/>
        <family val="2"/>
      </rPr>
      <t xml:space="preserve"> - State migrant number
</t>
    </r>
  </si>
  <si>
    <t>Element Name</t>
  </si>
  <si>
    <t>Definition</t>
  </si>
  <si>
    <t>Option Set</t>
  </si>
  <si>
    <t>Use Case</t>
  </si>
  <si>
    <t>Status</t>
  </si>
  <si>
    <t>Format</t>
  </si>
  <si>
    <t>Change Notes</t>
  </si>
  <si>
    <t>Usage Notes</t>
  </si>
  <si>
    <t>Global ID</t>
  </si>
  <si>
    <t>Alternate Name</t>
  </si>
  <si>
    <t>Technical Name</t>
  </si>
  <si>
    <r>
      <t>Mailing</t>
    </r>
    <r>
      <rPr>
        <sz val="11"/>
        <color theme="1"/>
        <rFont val="Calibri"/>
        <family val="2"/>
      </rPr>
      <t xml:space="preserve"> - Mailing
</t>
    </r>
    <r>
      <rPr>
        <b/>
        <sz val="11"/>
        <color indexed="8"/>
        <rFont val="Calibri"/>
        <family val="2"/>
      </rPr>
      <t>Physical</t>
    </r>
    <r>
      <rPr>
        <sz val="11"/>
        <color theme="1"/>
        <rFont val="Calibri"/>
        <family val="2"/>
      </rPr>
      <t xml:space="preserve"> - Physical
</t>
    </r>
    <r>
      <rPr>
        <b/>
        <sz val="11"/>
        <color indexed="8"/>
        <rFont val="Calibri"/>
        <family val="2"/>
      </rPr>
      <t>Shipping</t>
    </r>
    <r>
      <rPr>
        <sz val="11"/>
        <color theme="1"/>
        <rFont val="Calibri"/>
        <family val="2"/>
      </rPr>
      <t xml:space="preserve"> - Shipping
</t>
    </r>
    <r>
      <rPr>
        <b/>
        <sz val="11"/>
        <color indexed="8"/>
        <rFont val="Calibri"/>
        <family val="2"/>
      </rPr>
      <t>OnCampus</t>
    </r>
    <r>
      <rPr>
        <sz val="11"/>
        <color theme="1"/>
        <rFont val="Calibri"/>
        <family val="2"/>
      </rPr>
      <t xml:space="preserve"> - On campus
</t>
    </r>
    <r>
      <rPr>
        <b/>
        <sz val="11"/>
        <color indexed="8"/>
        <rFont val="Calibri"/>
        <family val="2"/>
      </rPr>
      <t>OffCampus</t>
    </r>
    <r>
      <rPr>
        <sz val="11"/>
        <color theme="1"/>
        <rFont val="Calibri"/>
        <family val="2"/>
      </rPr>
      <t xml:space="preserve"> - Off-campus, temporary
</t>
    </r>
    <r>
      <rPr>
        <b/>
        <sz val="11"/>
        <color indexed="8"/>
        <rFont val="Calibri"/>
        <family val="2"/>
      </rPr>
      <t>PermanentStudent</t>
    </r>
    <r>
      <rPr>
        <sz val="11"/>
        <color theme="1"/>
        <rFont val="Calibri"/>
        <family val="2"/>
      </rPr>
      <t xml:space="preserve"> - Permanent, student
</t>
    </r>
    <r>
      <rPr>
        <b/>
        <sz val="11"/>
        <color indexed="8"/>
        <rFont val="Calibri"/>
        <family val="2"/>
      </rPr>
      <t>PermanentAdmission</t>
    </r>
    <r>
      <rPr>
        <sz val="11"/>
        <color theme="1"/>
        <rFont val="Calibri"/>
        <family val="2"/>
      </rPr>
      <t xml:space="preserve"> - Permanent, at time of admission
</t>
    </r>
    <r>
      <rPr>
        <b/>
        <sz val="11"/>
        <color indexed="8"/>
        <rFont val="Calibri"/>
        <family val="2"/>
      </rPr>
      <t>FatherAddress</t>
    </r>
    <r>
      <rPr>
        <sz val="11"/>
        <color theme="1"/>
        <rFont val="Calibri"/>
        <family val="2"/>
      </rPr>
      <t xml:space="preserve"> - Father's address
</t>
    </r>
    <r>
      <rPr>
        <b/>
        <sz val="11"/>
        <color indexed="8"/>
        <rFont val="Calibri"/>
        <family val="2"/>
      </rPr>
      <t>MotherAddress</t>
    </r>
    <r>
      <rPr>
        <sz val="11"/>
        <color theme="1"/>
        <rFont val="Calibri"/>
        <family val="2"/>
      </rPr>
      <t xml:space="preserve"> - Mother's address
</t>
    </r>
    <r>
      <rPr>
        <b/>
        <sz val="11"/>
        <color indexed="8"/>
        <rFont val="Calibri"/>
        <family val="2"/>
      </rPr>
      <t>GuardianAddress</t>
    </r>
    <r>
      <rPr>
        <sz val="11"/>
        <color theme="1"/>
        <rFont val="Calibri"/>
        <family val="2"/>
      </rPr>
      <t xml:space="preserve"> - Guardian's address
</t>
    </r>
  </si>
  <si>
    <t>Domain</t>
  </si>
  <si>
    <t>Entity</t>
  </si>
  <si>
    <t>Use Cases</t>
  </si>
  <si>
    <t>Adult Education</t>
  </si>
  <si>
    <t>AE Provider</t>
  </si>
  <si>
    <t>AE Staff</t>
  </si>
  <si>
    <t>URL</t>
  </si>
  <si>
    <t>Adult Education -&gt; AE Staff -&gt; Contact -&gt; Address (added)
Adult Education -&gt; AE Student -&gt; Contact -&gt; Address (added)
Career and Technical -&gt; CTE Student -&gt; Contact -&gt; Address (added)
Early Learning -&gt; EL Child -&gt; Contact -&gt; Address
Early Learning -&gt; EL Organization -&gt; Address
Early Learning -&gt; EL Staff -&gt; Contact -&gt; Address
Early Learning -&gt; Parent/Guardian -&gt; Contact -&gt; Address
K12 -&gt; Facility
K12 -&gt; K12 School -&gt; Address
K12 -&gt; K12 Staff -&gt; Contact -&gt; Address
K12 -&gt; K12 Student -&gt; Contact -&gt; Address
K12 -&gt; LEA -&gt; Address
K12 -&gt; Parent/Guardian -&gt; Contact -&gt; Address
K12 -&gt; SEA -&gt; Address
Postsecondary -&gt; PS Institution -&gt; Address (added)
Postsecondary -&gt; PS Staff -&gt; Contact -&gt; Address (added)
Postsecondary -&gt; PS Student -&gt; Contact -&gt; Address</t>
  </si>
  <si>
    <t>Association</t>
  </si>
  <si>
    <t>Adult Education -&gt; AE Staff -&gt; Contact -&gt; Address (added)
Adult Education -&gt; AE Student -&gt; Contact -&gt; Address (added)
Career and Technical -&gt; CTE Student -&gt; Contact -&gt; Address (added)
Early Learning -&gt; EL Child -&gt; Contact -&gt; Address
Early Learning -&gt; EL Organization -&gt; Address
Early Learning -&gt; EL Staff -&gt; Contact -&gt; Address
Early Learning -&gt; Parent/Guardian -&gt; Contact -&gt; Address
K12 -&gt; Facility
K12 -&gt; K12 School -&gt; Address
K12 -&gt; K12 Staff -&gt; Contact -&gt; Address
K12 -&gt; K12 Student -&gt; Contact -&gt; Address
K12 -&gt; LEA -&gt; Address
K12 -&gt; Parent/Guardian -&gt; Contact -&gt; Address
K12 -&gt; SEA -&gt; Address
Postsecondary -&gt; PS Institution -&gt; Address (added)
Postsecondary -&gt; PS Staff -&gt; Contact -&gt; Address
Postsecondary -&gt; PS Student -&gt; Contact -&gt; Address</t>
  </si>
  <si>
    <t>Adult Education -&gt; AE Staff -&gt; Contact -&gt; Address (added)
Adult Education -&gt; AE Student -&gt; Contact -&gt; Address (added)
Career and Technical -&gt; CTE Student -&gt; Contact -&gt; Address
Early Learning -&gt; EL Child -&gt; Contact -&gt; Address
Early Learning -&gt; EL Organization -&gt; Address
Early Learning -&gt; EL Staff -&gt; Contact -&gt; Address
Early Learning -&gt; Parent/Guardian -&gt; Contact -&gt; Address
K12 -&gt; Facility
K12 -&gt; K12 School -&gt; Address
K12 -&gt; K12 Staff -&gt; Contact -&gt; Address
K12 -&gt; K12 Student -&gt; Contact -&gt; Address
K12 -&gt; LEA -&gt; Address
K12 -&gt; Parent/Guardian -&gt; Contact -&gt; Address
Postsecondary -&gt; PS Institution -&gt; Address (added)
Postsecondary -&gt; PS Staff -&gt; Contact -&gt; Address
Postsecondary -&gt; PS Student -&gt; Contact -&gt; Address</t>
  </si>
  <si>
    <t>Address Type for Learner or Family</t>
  </si>
  <si>
    <t>The type of address listed for a learner or a parent, guardian, family member or related person.</t>
  </si>
  <si>
    <t>Adult Education -&gt; AE Student -&gt; Contact -&gt; Address (added)
Career and Technical -&gt; CTE Student -&gt; Contact -&gt; Address (added)
Early Learning -&gt; EL Child -&gt; Contact -&gt; Address
Early Learning -&gt; Parent/Guardian -&gt; Contact -&gt; Address (added)
K12 -&gt; K12 Student -&gt; Contact -&gt; Address
K12 -&gt; Parent/Guardian -&gt; Contact -&gt; Address (added)
Postsecondary -&gt; PS Student -&gt; Contact -&gt; Address</t>
  </si>
  <si>
    <t>Name changed from Address Type for Learner. Definition updated.</t>
  </si>
  <si>
    <t>AddressTypeForLearnerOrFamily</t>
  </si>
  <si>
    <t>Adult Education -&gt; AE Staff -&gt; Contact -&gt; Address
Early Learning -&gt; EL Staff -&gt; Contact -&gt; Address (added)
K12 -&gt; K12 Staff -&gt; Contact -&gt; Address
Postsecondary -&gt; PS Staff -&gt; Contact -&gt; Address</t>
  </si>
  <si>
    <r>
      <t>AdultEducationCertification</t>
    </r>
    <r>
      <rPr>
        <sz val="11"/>
        <color theme="1"/>
        <rFont val="Calibri"/>
        <family val="2"/>
      </rPr>
      <t xml:space="preserve"> - Adult Education Certification
</t>
    </r>
    <r>
      <rPr>
        <b/>
        <sz val="11"/>
        <color indexed="8"/>
        <rFont val="Calibri"/>
        <family val="2"/>
      </rPr>
      <t>K-12Certification</t>
    </r>
    <r>
      <rPr>
        <sz val="11"/>
        <color theme="1"/>
        <rFont val="Calibri"/>
        <family val="2"/>
      </rPr>
      <t xml:space="preserve"> - K-12 Certification
</t>
    </r>
    <r>
      <rPr>
        <b/>
        <sz val="11"/>
        <color indexed="8"/>
        <rFont val="Calibri"/>
        <family val="2"/>
      </rPr>
      <t>SpecialEducationCertification</t>
    </r>
    <r>
      <rPr>
        <sz val="11"/>
        <color theme="1"/>
        <rFont val="Calibri"/>
        <family val="2"/>
      </rPr>
      <t xml:space="preserve"> - Special Education Certification
</t>
    </r>
    <r>
      <rPr>
        <b/>
        <sz val="11"/>
        <color indexed="8"/>
        <rFont val="Calibri"/>
        <family val="2"/>
      </rPr>
      <t>TESOLCertification</t>
    </r>
    <r>
      <rPr>
        <sz val="11"/>
        <color theme="1"/>
        <rFont val="Calibri"/>
        <family val="2"/>
      </rPr>
      <t xml:space="preserve"> - Teachers of English to Speakers of Other Languages (TESOL) Certification
</t>
    </r>
    <r>
      <rPr>
        <b/>
        <sz val="11"/>
        <color indexed="8"/>
        <rFont val="Calibri"/>
        <family val="2"/>
      </rPr>
      <t>None</t>
    </r>
    <r>
      <rPr>
        <sz val="11"/>
        <color theme="1"/>
        <rFont val="Calibri"/>
        <family val="2"/>
      </rPr>
      <t xml:space="preserve"> - None
</t>
    </r>
  </si>
  <si>
    <t>Adult Education -&gt; AE Staff -&gt; Certification</t>
  </si>
  <si>
    <r>
      <t>ABE</t>
    </r>
    <r>
      <rPr>
        <sz val="11"/>
        <color theme="1"/>
        <rFont val="Calibri"/>
        <family val="2"/>
      </rPr>
      <t xml:space="preserve"> - Adult Basic Education
</t>
    </r>
    <r>
      <rPr>
        <b/>
        <sz val="11"/>
        <color indexed="8"/>
        <rFont val="Calibri"/>
        <family val="2"/>
      </rPr>
      <t>ASE</t>
    </r>
    <r>
      <rPr>
        <sz val="11"/>
        <color theme="1"/>
        <rFont val="Calibri"/>
        <family val="2"/>
      </rPr>
      <t xml:space="preserve"> - Adult Secondary Education
</t>
    </r>
    <r>
      <rPr>
        <b/>
        <sz val="11"/>
        <color indexed="8"/>
        <rFont val="Calibri"/>
        <family val="2"/>
      </rPr>
      <t>EL</t>
    </r>
    <r>
      <rPr>
        <sz val="11"/>
        <color theme="1"/>
        <rFont val="Calibri"/>
        <family val="2"/>
      </rPr>
      <t xml:space="preserve"> - English Language/Civics
</t>
    </r>
  </si>
  <si>
    <t>Adult Education -&gt; AE Student -&gt; Program Participation</t>
  </si>
  <si>
    <r>
      <t>CorrectionalFacility</t>
    </r>
    <r>
      <rPr>
        <sz val="11"/>
        <color theme="1"/>
        <rFont val="Calibri"/>
        <family val="2"/>
      </rPr>
      <t xml:space="preserve"> - Correctional Education in Facility
</t>
    </r>
    <r>
      <rPr>
        <b/>
        <sz val="11"/>
        <color indexed="8"/>
        <rFont val="Calibri"/>
        <family val="2"/>
      </rPr>
      <t>FamilyLiteracy</t>
    </r>
    <r>
      <rPr>
        <sz val="11"/>
        <color theme="1"/>
        <rFont val="Calibri"/>
        <family val="2"/>
      </rPr>
      <t xml:space="preserve"> - Family Literacy
</t>
    </r>
    <r>
      <rPr>
        <b/>
        <sz val="11"/>
        <color indexed="8"/>
        <rFont val="Calibri"/>
        <family val="2"/>
      </rPr>
      <t>WorkplaceLiteracy</t>
    </r>
    <r>
      <rPr>
        <sz val="11"/>
        <color theme="1"/>
        <rFont val="Calibri"/>
        <family val="2"/>
      </rPr>
      <t xml:space="preserve"> - Workplace Literacy
</t>
    </r>
    <r>
      <rPr>
        <b/>
        <sz val="11"/>
        <color indexed="8"/>
        <rFont val="Calibri"/>
        <family val="2"/>
      </rPr>
      <t>Homeless</t>
    </r>
    <r>
      <rPr>
        <sz val="11"/>
        <color theme="1"/>
        <rFont val="Calibri"/>
        <family val="2"/>
      </rPr>
      <t xml:space="preserve"> - Program for the Homeless
</t>
    </r>
    <r>
      <rPr>
        <b/>
        <sz val="11"/>
        <color indexed="8"/>
        <rFont val="Calibri"/>
        <family val="2"/>
      </rPr>
      <t>Co-enrollment</t>
    </r>
    <r>
      <rPr>
        <sz val="11"/>
        <color theme="1"/>
        <rFont val="Calibri"/>
        <family val="2"/>
      </rPr>
      <t xml:space="preserve"> - Co-enrollment in adult education and postsecondary education
</t>
    </r>
    <r>
      <rPr>
        <b/>
        <sz val="11"/>
        <color indexed="8"/>
        <rFont val="Calibri"/>
        <family val="2"/>
      </rPr>
      <t>CorrectionalCommunity</t>
    </r>
    <r>
      <rPr>
        <sz val="11"/>
        <color theme="1"/>
        <rFont val="Calibri"/>
        <family val="2"/>
      </rPr>
      <t xml:space="preserve"> - Correctional Education in Community
</t>
    </r>
    <r>
      <rPr>
        <b/>
        <sz val="11"/>
        <color indexed="8"/>
        <rFont val="Calibri"/>
        <family val="2"/>
      </rPr>
      <t>OtherInstitution</t>
    </r>
    <r>
      <rPr>
        <sz val="11"/>
        <color theme="1"/>
        <rFont val="Calibri"/>
        <family val="2"/>
      </rPr>
      <t xml:space="preserve"> - Other Institutional Programs
</t>
    </r>
    <r>
      <rPr>
        <b/>
        <sz val="11"/>
        <color indexed="8"/>
        <rFont val="Calibri"/>
        <family val="2"/>
      </rPr>
      <t>DistanceEducation</t>
    </r>
    <r>
      <rPr>
        <sz val="11"/>
        <color theme="1"/>
        <rFont val="Calibri"/>
        <family val="2"/>
      </rPr>
      <t xml:space="preserve"> - Distance Education
</t>
    </r>
  </si>
  <si>
    <r>
      <t>LEA</t>
    </r>
    <r>
      <rPr>
        <sz val="11"/>
        <color theme="1"/>
        <rFont val="Calibri"/>
        <family val="2"/>
      </rPr>
      <t xml:space="preserve"> - Local Education Agency
</t>
    </r>
    <r>
      <rPr>
        <b/>
        <sz val="11"/>
        <color indexed="8"/>
        <rFont val="Calibri"/>
        <family val="2"/>
      </rPr>
      <t>PostsecondaryInstitution</t>
    </r>
    <r>
      <rPr>
        <sz val="11"/>
        <color theme="1"/>
        <rFont val="Calibri"/>
        <family val="2"/>
      </rPr>
      <t xml:space="preserve"> - Postsecondary Institution
</t>
    </r>
    <r>
      <rPr>
        <b/>
        <sz val="11"/>
        <color indexed="8"/>
        <rFont val="Calibri"/>
        <family val="2"/>
      </rPr>
      <t>CommunityBasedOrganization</t>
    </r>
    <r>
      <rPr>
        <sz val="11"/>
        <color theme="1"/>
        <rFont val="Calibri"/>
        <family val="2"/>
      </rPr>
      <t xml:space="preserve"> - Community-Based Organization
</t>
    </r>
    <r>
      <rPr>
        <b/>
        <sz val="11"/>
        <color indexed="8"/>
        <rFont val="Calibri"/>
        <family val="2"/>
      </rPr>
      <t>CorrectionalInstitution</t>
    </r>
    <r>
      <rPr>
        <sz val="11"/>
        <color theme="1"/>
        <rFont val="Calibri"/>
        <family val="2"/>
      </rPr>
      <t xml:space="preserve"> - Correctional Institution
</t>
    </r>
    <r>
      <rPr>
        <b/>
        <sz val="11"/>
        <color indexed="8"/>
        <rFont val="Calibri"/>
        <family val="2"/>
      </rPr>
      <t>OtherInstitution</t>
    </r>
    <r>
      <rPr>
        <sz val="11"/>
        <color theme="1"/>
        <rFont val="Calibri"/>
        <family val="2"/>
      </rPr>
      <t xml:space="preserve"> - Other Institution
</t>
    </r>
    <r>
      <rPr>
        <b/>
        <sz val="11"/>
        <color indexed="8"/>
        <rFont val="Calibri"/>
        <family val="2"/>
      </rPr>
      <t>OtherAgency</t>
    </r>
    <r>
      <rPr>
        <sz val="11"/>
        <color theme="1"/>
        <rFont val="Calibri"/>
        <family val="2"/>
      </rPr>
      <t xml:space="preserve"> - Other state or local government agency
</t>
    </r>
    <r>
      <rPr>
        <b/>
        <sz val="11"/>
        <color indexed="8"/>
        <rFont val="Calibri"/>
        <family val="2"/>
      </rPr>
      <t>Other</t>
    </r>
    <r>
      <rPr>
        <sz val="11"/>
        <color theme="1"/>
        <rFont val="Calibri"/>
        <family val="2"/>
      </rPr>
      <t xml:space="preserve"> - Other
</t>
    </r>
  </si>
  <si>
    <t>Adult Education -&gt; AE Staff -&gt; Employment</t>
  </si>
  <si>
    <t>AdultEducationStaffEmploymentStatus</t>
  </si>
  <si>
    <t>Adult Education -&gt; AE Student -&gt; Demographic (added)
Career and Technical -&gt; CTE Student -&gt; Demographic (added)
Early Learning -&gt; EL Child -&gt; Demographic
Early Learning -&gt; EL Staff -&gt; Demographic (added)
K12 -&gt; K12 Staff -&gt; Demographic
K12 -&gt; K12 Student -&gt; Demographic
Postsecondary -&gt; PS Staff -&gt; Demographic (added)
Postsecondary -&gt; PS Student -&gt; Demographic</t>
  </si>
  <si>
    <t>Authentication Identity Provider End Date</t>
  </si>
  <si>
    <t>The date after which the an associated person is no longer allowed to use the specified Authentication Identity Provider to authenticate identity.</t>
  </si>
  <si>
    <t>Adult Education -&gt; Authentication Identity Provider
Career and Technical -&gt; Authentication Identity Provider
Early Learning -&gt; Authentication Identity Provider
K12 -&gt; Authentication Identity Provider
Postsecondary -&gt; Authentication Identity Provider</t>
  </si>
  <si>
    <t>AuthenticationIdentityProviderEndDate</t>
  </si>
  <si>
    <t>Authentication Identity Provider Login Identifier</t>
  </si>
  <si>
    <t>The login identifier for the person for the specified Authentication Identity Provider.</t>
  </si>
  <si>
    <t>AuthenticationIdentityProviderLoginIdentifier</t>
  </si>
  <si>
    <t>Authentication Identity Provider Name</t>
  </si>
  <si>
    <t>The name of a provider that can authenticate the identity of an person.</t>
  </si>
  <si>
    <t>AuthenticationIdentityProviderName</t>
  </si>
  <si>
    <t>Authentication Identity Provider Start Date</t>
  </si>
  <si>
    <t>The date on which the an associated person may begin to use the specified Authentication Identity Provider to authenticate identity.</t>
  </si>
  <si>
    <t>AuthenticationIdentityProviderStartDate</t>
  </si>
  <si>
    <t>Authentication Identity Provider URI</t>
  </si>
  <si>
    <t>The Uniform Resource Identifier (URI) of the Authentication Identity Provider.</t>
  </si>
  <si>
    <t>AuthenticationIdentityProviderURI</t>
  </si>
  <si>
    <t>Authorization Application Name</t>
  </si>
  <si>
    <t>The name of a data system or application which an authenticated person may access.</t>
  </si>
  <si>
    <t>Adult Education -&gt; Authorization Application
Career and Technical -&gt; Authorization Application
Early Learning -&gt; Authorization Application
K12 -&gt; Authorization Application
Postsecondary -&gt; Authorization Application</t>
  </si>
  <si>
    <t>AuthorizationApplicationName</t>
  </si>
  <si>
    <t>Authorization Application Role Name</t>
  </si>
  <si>
    <t>The user role for which the person is allowed.</t>
  </si>
  <si>
    <t>AuthorizationApplicationRoleName</t>
  </si>
  <si>
    <t>Authorization Application URI</t>
  </si>
  <si>
    <t>The Uniform Resource Identifier (URI) of a data system or application which an authenticated person may access.</t>
  </si>
  <si>
    <t>AuthorizationApplicationURI</t>
  </si>
  <si>
    <t>Authorization End Date</t>
  </si>
  <si>
    <t>The date after which the an associated person is no longer allowed to use the application with the specified role.</t>
  </si>
  <si>
    <t>AuthorizationEndDate</t>
  </si>
  <si>
    <t>Authorization Start Date</t>
  </si>
  <si>
    <t>The date on which the an associated person is authorized to start using the application with the specified role.</t>
  </si>
  <si>
    <t>AuthorizationStartDate</t>
  </si>
  <si>
    <t>Adult Education -&gt; AE Student -&gt; Demographic (added)
Career and Technical -&gt; CTE Student -&gt; Demographic (added)
Early Learning -&gt; EL Child -&gt; Demographic
Early Learning -&gt; EL Staff -&gt; Demographic
K12 -&gt; K12 Staff -&gt; Demographic
K12 -&gt; K12 Student -&gt; Demographic
Postsecondary -&gt; PS Staff -&gt; Demographic
Postsecondary -&gt; PS Student -&gt; Demographic</t>
  </si>
  <si>
    <t>Adult Education -&gt; AE Student -&gt; Status (added)
Career and Technical -&gt; CTE Student -&gt; Program Participation (added)
K12 -&gt; K12 Student -&gt; CTE
Postsecondary -&gt; PS Student -&gt; CTE (added)</t>
  </si>
  <si>
    <r>
      <t>AF</t>
    </r>
    <r>
      <rPr>
        <sz val="11"/>
        <color theme="1"/>
        <rFont val="Calibri"/>
        <family val="2"/>
      </rPr>
      <t xml:space="preserve"> - AFGHANISTAN
</t>
    </r>
    <r>
      <rPr>
        <b/>
        <sz val="11"/>
        <color indexed="8"/>
        <rFont val="Calibri"/>
        <family val="2"/>
      </rPr>
      <t>AX</t>
    </r>
    <r>
      <rPr>
        <sz val="11"/>
        <color theme="1"/>
        <rFont val="Calibri"/>
        <family val="2"/>
      </rPr>
      <t xml:space="preserve"> - ÅLAND ISLANDS
</t>
    </r>
    <r>
      <rPr>
        <b/>
        <sz val="11"/>
        <color indexed="8"/>
        <rFont val="Calibri"/>
        <family val="2"/>
      </rPr>
      <t>AL</t>
    </r>
    <r>
      <rPr>
        <sz val="11"/>
        <color theme="1"/>
        <rFont val="Calibri"/>
        <family val="2"/>
      </rPr>
      <t xml:space="preserve"> - ALBANIA
</t>
    </r>
    <r>
      <rPr>
        <b/>
        <sz val="11"/>
        <color indexed="8"/>
        <rFont val="Calibri"/>
        <family val="2"/>
      </rPr>
      <t>DZ</t>
    </r>
    <r>
      <rPr>
        <sz val="11"/>
        <color theme="1"/>
        <rFont val="Calibri"/>
        <family val="2"/>
      </rPr>
      <t xml:space="preserve"> - ALGERIA
</t>
    </r>
    <r>
      <rPr>
        <b/>
        <sz val="11"/>
        <color indexed="8"/>
        <rFont val="Calibri"/>
        <family val="2"/>
      </rPr>
      <t>AS</t>
    </r>
    <r>
      <rPr>
        <sz val="11"/>
        <color theme="1"/>
        <rFont val="Calibri"/>
        <family val="2"/>
      </rPr>
      <t xml:space="preserve"> - AMERICAN SAMOA
</t>
    </r>
    <r>
      <rPr>
        <b/>
        <sz val="11"/>
        <color indexed="8"/>
        <rFont val="Calibri"/>
        <family val="2"/>
      </rPr>
      <t>AD</t>
    </r>
    <r>
      <rPr>
        <sz val="11"/>
        <color theme="1"/>
        <rFont val="Calibri"/>
        <family val="2"/>
      </rPr>
      <t xml:space="preserve"> - ANDORRA
</t>
    </r>
    <r>
      <rPr>
        <b/>
        <sz val="11"/>
        <color indexed="8"/>
        <rFont val="Calibri"/>
        <family val="2"/>
      </rPr>
      <t>AO</t>
    </r>
    <r>
      <rPr>
        <sz val="11"/>
        <color theme="1"/>
        <rFont val="Calibri"/>
        <family val="2"/>
      </rPr>
      <t xml:space="preserve"> - ANGOLA
</t>
    </r>
    <r>
      <rPr>
        <b/>
        <sz val="11"/>
        <color indexed="8"/>
        <rFont val="Calibri"/>
        <family val="2"/>
      </rPr>
      <t>AI</t>
    </r>
    <r>
      <rPr>
        <sz val="11"/>
        <color theme="1"/>
        <rFont val="Calibri"/>
        <family val="2"/>
      </rPr>
      <t xml:space="preserve"> - ANGUILLA
</t>
    </r>
    <r>
      <rPr>
        <b/>
        <sz val="11"/>
        <color indexed="8"/>
        <rFont val="Calibri"/>
        <family val="2"/>
      </rPr>
      <t>AQ</t>
    </r>
    <r>
      <rPr>
        <sz val="11"/>
        <color theme="1"/>
        <rFont val="Calibri"/>
        <family val="2"/>
      </rPr>
      <t xml:space="preserve"> - ANTARCTICA
</t>
    </r>
    <r>
      <rPr>
        <b/>
        <sz val="11"/>
        <color indexed="8"/>
        <rFont val="Calibri"/>
        <family val="2"/>
      </rPr>
      <t>AG</t>
    </r>
    <r>
      <rPr>
        <sz val="11"/>
        <color theme="1"/>
        <rFont val="Calibri"/>
        <family val="2"/>
      </rPr>
      <t xml:space="preserve"> - ANTIGUA AND BARBUDA
</t>
    </r>
    <r>
      <rPr>
        <b/>
        <sz val="11"/>
        <color indexed="8"/>
        <rFont val="Calibri"/>
        <family val="2"/>
      </rPr>
      <t>AR</t>
    </r>
    <r>
      <rPr>
        <sz val="11"/>
        <color theme="1"/>
        <rFont val="Calibri"/>
        <family val="2"/>
      </rPr>
      <t xml:space="preserve"> - ARGENTINA
</t>
    </r>
    <r>
      <rPr>
        <b/>
        <sz val="11"/>
        <color indexed="8"/>
        <rFont val="Calibri"/>
        <family val="2"/>
      </rPr>
      <t>AM</t>
    </r>
    <r>
      <rPr>
        <sz val="11"/>
        <color theme="1"/>
        <rFont val="Calibri"/>
        <family val="2"/>
      </rPr>
      <t xml:space="preserve"> - ARMENIA
</t>
    </r>
    <r>
      <rPr>
        <b/>
        <sz val="11"/>
        <color indexed="8"/>
        <rFont val="Calibri"/>
        <family val="2"/>
      </rPr>
      <t>AW</t>
    </r>
    <r>
      <rPr>
        <sz val="11"/>
        <color theme="1"/>
        <rFont val="Calibri"/>
        <family val="2"/>
      </rPr>
      <t xml:space="preserve"> - ARUBA
</t>
    </r>
    <r>
      <rPr>
        <b/>
        <sz val="11"/>
        <color indexed="8"/>
        <rFont val="Calibri"/>
        <family val="2"/>
      </rPr>
      <t>AU</t>
    </r>
    <r>
      <rPr>
        <sz val="11"/>
        <color theme="1"/>
        <rFont val="Calibri"/>
        <family val="2"/>
      </rPr>
      <t xml:space="preserve"> - AUSTRALIA
</t>
    </r>
    <r>
      <rPr>
        <b/>
        <sz val="11"/>
        <color indexed="8"/>
        <rFont val="Calibri"/>
        <family val="2"/>
      </rPr>
      <t>AT</t>
    </r>
    <r>
      <rPr>
        <sz val="11"/>
        <color theme="1"/>
        <rFont val="Calibri"/>
        <family val="2"/>
      </rPr>
      <t xml:space="preserve"> - AUSTRIA
</t>
    </r>
    <r>
      <rPr>
        <b/>
        <sz val="11"/>
        <color indexed="8"/>
        <rFont val="Calibri"/>
        <family val="2"/>
      </rPr>
      <t>AZ</t>
    </r>
    <r>
      <rPr>
        <sz val="11"/>
        <color theme="1"/>
        <rFont val="Calibri"/>
        <family val="2"/>
      </rPr>
      <t xml:space="preserve"> - AZERBAIJAN
</t>
    </r>
    <r>
      <rPr>
        <b/>
        <sz val="11"/>
        <color indexed="8"/>
        <rFont val="Calibri"/>
        <family val="2"/>
      </rPr>
      <t>BS</t>
    </r>
    <r>
      <rPr>
        <sz val="11"/>
        <color theme="1"/>
        <rFont val="Calibri"/>
        <family val="2"/>
      </rPr>
      <t xml:space="preserve"> - BAHAMAS
</t>
    </r>
    <r>
      <rPr>
        <b/>
        <sz val="11"/>
        <color indexed="8"/>
        <rFont val="Calibri"/>
        <family val="2"/>
      </rPr>
      <t>BH</t>
    </r>
    <r>
      <rPr>
        <sz val="11"/>
        <color theme="1"/>
        <rFont val="Calibri"/>
        <family val="2"/>
      </rPr>
      <t xml:space="preserve"> - BAHRAIN
</t>
    </r>
    <r>
      <rPr>
        <b/>
        <sz val="11"/>
        <color indexed="8"/>
        <rFont val="Calibri"/>
        <family val="2"/>
      </rPr>
      <t>BD</t>
    </r>
    <r>
      <rPr>
        <sz val="11"/>
        <color theme="1"/>
        <rFont val="Calibri"/>
        <family val="2"/>
      </rPr>
      <t xml:space="preserve"> - BANGLADESH
</t>
    </r>
    <r>
      <rPr>
        <b/>
        <sz val="11"/>
        <color indexed="8"/>
        <rFont val="Calibri"/>
        <family val="2"/>
      </rPr>
      <t>BB</t>
    </r>
    <r>
      <rPr>
        <sz val="11"/>
        <color theme="1"/>
        <rFont val="Calibri"/>
        <family val="2"/>
      </rPr>
      <t xml:space="preserve"> - BARBADOS
</t>
    </r>
    <r>
      <rPr>
        <b/>
        <sz val="11"/>
        <color indexed="8"/>
        <rFont val="Calibri"/>
        <family val="2"/>
      </rPr>
      <t>BY</t>
    </r>
    <r>
      <rPr>
        <sz val="11"/>
        <color theme="1"/>
        <rFont val="Calibri"/>
        <family val="2"/>
      </rPr>
      <t xml:space="preserve"> - BELARUS
</t>
    </r>
    <r>
      <rPr>
        <b/>
        <sz val="11"/>
        <color indexed="8"/>
        <rFont val="Calibri"/>
        <family val="2"/>
      </rPr>
      <t>BE</t>
    </r>
    <r>
      <rPr>
        <sz val="11"/>
        <color theme="1"/>
        <rFont val="Calibri"/>
        <family val="2"/>
      </rPr>
      <t xml:space="preserve"> - BELGIUM
</t>
    </r>
    <r>
      <rPr>
        <b/>
        <sz val="11"/>
        <color indexed="8"/>
        <rFont val="Calibri"/>
        <family val="2"/>
      </rPr>
      <t>BZ</t>
    </r>
    <r>
      <rPr>
        <sz val="11"/>
        <color theme="1"/>
        <rFont val="Calibri"/>
        <family val="2"/>
      </rPr>
      <t xml:space="preserve"> - BELIZE
</t>
    </r>
    <r>
      <rPr>
        <b/>
        <sz val="11"/>
        <color indexed="8"/>
        <rFont val="Calibri"/>
        <family val="2"/>
      </rPr>
      <t>BJ</t>
    </r>
    <r>
      <rPr>
        <sz val="11"/>
        <color theme="1"/>
        <rFont val="Calibri"/>
        <family val="2"/>
      </rPr>
      <t xml:space="preserve"> - BENIN
</t>
    </r>
    <r>
      <rPr>
        <b/>
        <sz val="11"/>
        <color indexed="8"/>
        <rFont val="Calibri"/>
        <family val="2"/>
      </rPr>
      <t>BM</t>
    </r>
    <r>
      <rPr>
        <sz val="11"/>
        <color theme="1"/>
        <rFont val="Calibri"/>
        <family val="2"/>
      </rPr>
      <t xml:space="preserve"> - BERMUDA
</t>
    </r>
    <r>
      <rPr>
        <b/>
        <sz val="11"/>
        <color indexed="8"/>
        <rFont val="Calibri"/>
        <family val="2"/>
      </rPr>
      <t>BT</t>
    </r>
    <r>
      <rPr>
        <sz val="11"/>
        <color theme="1"/>
        <rFont val="Calibri"/>
        <family val="2"/>
      </rPr>
      <t xml:space="preserve"> - BHUTAN
</t>
    </r>
    <r>
      <rPr>
        <b/>
        <sz val="11"/>
        <color indexed="8"/>
        <rFont val="Calibri"/>
        <family val="2"/>
      </rPr>
      <t>BO</t>
    </r>
    <r>
      <rPr>
        <sz val="11"/>
        <color theme="1"/>
        <rFont val="Calibri"/>
        <family val="2"/>
      </rPr>
      <t xml:space="preserve"> - BOLIVIA, PLURINATIONAL STATE OF
</t>
    </r>
    <r>
      <rPr>
        <b/>
        <sz val="11"/>
        <color indexed="8"/>
        <rFont val="Calibri"/>
        <family val="2"/>
      </rPr>
      <t>BQ</t>
    </r>
    <r>
      <rPr>
        <sz val="11"/>
        <color theme="1"/>
        <rFont val="Calibri"/>
        <family val="2"/>
      </rPr>
      <t xml:space="preserve"> - BONAIRE, SINT EUSTATIUS AND SABA
</t>
    </r>
    <r>
      <rPr>
        <b/>
        <sz val="11"/>
        <color indexed="8"/>
        <rFont val="Calibri"/>
        <family val="2"/>
      </rPr>
      <t>BA</t>
    </r>
    <r>
      <rPr>
        <sz val="11"/>
        <color theme="1"/>
        <rFont val="Calibri"/>
        <family val="2"/>
      </rPr>
      <t xml:space="preserve"> - BOSNIA AND HERZEGOVINA
</t>
    </r>
    <r>
      <rPr>
        <b/>
        <sz val="11"/>
        <color indexed="8"/>
        <rFont val="Calibri"/>
        <family val="2"/>
      </rPr>
      <t>BW</t>
    </r>
    <r>
      <rPr>
        <sz val="11"/>
        <color theme="1"/>
        <rFont val="Calibri"/>
        <family val="2"/>
      </rPr>
      <t xml:space="preserve"> - BOTSWANA
</t>
    </r>
    <r>
      <rPr>
        <b/>
        <sz val="11"/>
        <color indexed="8"/>
        <rFont val="Calibri"/>
        <family val="2"/>
      </rPr>
      <t>BV</t>
    </r>
    <r>
      <rPr>
        <sz val="11"/>
        <color theme="1"/>
        <rFont val="Calibri"/>
        <family val="2"/>
      </rPr>
      <t xml:space="preserve"> - BOUVET ISLAND
</t>
    </r>
    <r>
      <rPr>
        <b/>
        <sz val="11"/>
        <color indexed="8"/>
        <rFont val="Calibri"/>
        <family val="2"/>
      </rPr>
      <t>BR</t>
    </r>
    <r>
      <rPr>
        <sz val="11"/>
        <color theme="1"/>
        <rFont val="Calibri"/>
        <family val="2"/>
      </rPr>
      <t xml:space="preserve"> - BRAZIL
</t>
    </r>
    <r>
      <rPr>
        <b/>
        <sz val="11"/>
        <color indexed="8"/>
        <rFont val="Calibri"/>
        <family val="2"/>
      </rPr>
      <t>IO</t>
    </r>
    <r>
      <rPr>
        <sz val="11"/>
        <color theme="1"/>
        <rFont val="Calibri"/>
        <family val="2"/>
      </rPr>
      <t xml:space="preserve"> - BRITISH INDIAN OCEAN TERRITORY
</t>
    </r>
    <r>
      <rPr>
        <b/>
        <sz val="11"/>
        <color indexed="8"/>
        <rFont val="Calibri"/>
        <family val="2"/>
      </rPr>
      <t>BN</t>
    </r>
    <r>
      <rPr>
        <sz val="11"/>
        <color theme="1"/>
        <rFont val="Calibri"/>
        <family val="2"/>
      </rPr>
      <t xml:space="preserve"> - BRUNEI DARUSSALAM
</t>
    </r>
    <r>
      <rPr>
        <b/>
        <sz val="11"/>
        <color indexed="8"/>
        <rFont val="Calibri"/>
        <family val="2"/>
      </rPr>
      <t>BG</t>
    </r>
    <r>
      <rPr>
        <sz val="11"/>
        <color theme="1"/>
        <rFont val="Calibri"/>
        <family val="2"/>
      </rPr>
      <t xml:space="preserve"> - BULGARIA
</t>
    </r>
    <r>
      <rPr>
        <b/>
        <sz val="11"/>
        <color indexed="8"/>
        <rFont val="Calibri"/>
        <family val="2"/>
      </rPr>
      <t>BF</t>
    </r>
    <r>
      <rPr>
        <sz val="11"/>
        <color theme="1"/>
        <rFont val="Calibri"/>
        <family val="2"/>
      </rPr>
      <t xml:space="preserve"> - BURKINA FASO
</t>
    </r>
    <r>
      <rPr>
        <b/>
        <sz val="11"/>
        <color indexed="8"/>
        <rFont val="Calibri"/>
        <family val="2"/>
      </rPr>
      <t>BI</t>
    </r>
    <r>
      <rPr>
        <sz val="11"/>
        <color theme="1"/>
        <rFont val="Calibri"/>
        <family val="2"/>
      </rPr>
      <t xml:space="preserve"> - BURUNDI
</t>
    </r>
    <r>
      <rPr>
        <b/>
        <sz val="11"/>
        <color indexed="8"/>
        <rFont val="Calibri"/>
        <family val="2"/>
      </rPr>
      <t>KH</t>
    </r>
    <r>
      <rPr>
        <sz val="11"/>
        <color theme="1"/>
        <rFont val="Calibri"/>
        <family val="2"/>
      </rPr>
      <t xml:space="preserve"> - CAMBODIA
</t>
    </r>
    <r>
      <rPr>
        <b/>
        <sz val="11"/>
        <color indexed="8"/>
        <rFont val="Calibri"/>
        <family val="2"/>
      </rPr>
      <t>CM</t>
    </r>
    <r>
      <rPr>
        <sz val="11"/>
        <color theme="1"/>
        <rFont val="Calibri"/>
        <family val="2"/>
      </rPr>
      <t xml:space="preserve"> - CAMEROON
</t>
    </r>
    <r>
      <rPr>
        <b/>
        <sz val="11"/>
        <color indexed="8"/>
        <rFont val="Calibri"/>
        <family val="2"/>
      </rPr>
      <t>CA</t>
    </r>
    <r>
      <rPr>
        <sz val="11"/>
        <color theme="1"/>
        <rFont val="Calibri"/>
        <family val="2"/>
      </rPr>
      <t xml:space="preserve"> - CANADA
</t>
    </r>
    <r>
      <rPr>
        <b/>
        <sz val="11"/>
        <color indexed="8"/>
        <rFont val="Calibri"/>
        <family val="2"/>
      </rPr>
      <t>CV</t>
    </r>
    <r>
      <rPr>
        <sz val="11"/>
        <color theme="1"/>
        <rFont val="Calibri"/>
        <family val="2"/>
      </rPr>
      <t xml:space="preserve"> - CAPE VERDE
</t>
    </r>
    <r>
      <rPr>
        <b/>
        <sz val="11"/>
        <color indexed="8"/>
        <rFont val="Calibri"/>
        <family val="2"/>
      </rPr>
      <t>KY</t>
    </r>
    <r>
      <rPr>
        <sz val="11"/>
        <color theme="1"/>
        <rFont val="Calibri"/>
        <family val="2"/>
      </rPr>
      <t xml:space="preserve"> - CAYMAN ISLANDS
</t>
    </r>
    <r>
      <rPr>
        <b/>
        <sz val="11"/>
        <color indexed="8"/>
        <rFont val="Calibri"/>
        <family val="2"/>
      </rPr>
      <t>CF</t>
    </r>
    <r>
      <rPr>
        <sz val="11"/>
        <color theme="1"/>
        <rFont val="Calibri"/>
        <family val="2"/>
      </rPr>
      <t xml:space="preserve"> - CENTRAL AFRICAN REPUBLIC
</t>
    </r>
    <r>
      <rPr>
        <b/>
        <sz val="11"/>
        <color indexed="8"/>
        <rFont val="Calibri"/>
        <family val="2"/>
      </rPr>
      <t>TD</t>
    </r>
    <r>
      <rPr>
        <sz val="11"/>
        <color theme="1"/>
        <rFont val="Calibri"/>
        <family val="2"/>
      </rPr>
      <t xml:space="preserve"> - CHAD
</t>
    </r>
    <r>
      <rPr>
        <b/>
        <sz val="11"/>
        <color indexed="8"/>
        <rFont val="Calibri"/>
        <family val="2"/>
      </rPr>
      <t>CL</t>
    </r>
    <r>
      <rPr>
        <sz val="11"/>
        <color theme="1"/>
        <rFont val="Calibri"/>
        <family val="2"/>
      </rPr>
      <t xml:space="preserve"> - CHILE
</t>
    </r>
    <r>
      <rPr>
        <b/>
        <sz val="11"/>
        <color indexed="8"/>
        <rFont val="Calibri"/>
        <family val="2"/>
      </rPr>
      <t>CN</t>
    </r>
    <r>
      <rPr>
        <sz val="11"/>
        <color theme="1"/>
        <rFont val="Calibri"/>
        <family val="2"/>
      </rPr>
      <t xml:space="preserve"> - CHINA
</t>
    </r>
    <r>
      <rPr>
        <b/>
        <sz val="11"/>
        <color indexed="8"/>
        <rFont val="Calibri"/>
        <family val="2"/>
      </rPr>
      <t>CX</t>
    </r>
    <r>
      <rPr>
        <sz val="11"/>
        <color theme="1"/>
        <rFont val="Calibri"/>
        <family val="2"/>
      </rPr>
      <t xml:space="preserve"> - CHRISTMAS ISLAND
</t>
    </r>
    <r>
      <rPr>
        <b/>
        <sz val="11"/>
        <color indexed="8"/>
        <rFont val="Calibri"/>
        <family val="2"/>
      </rPr>
      <t>CC</t>
    </r>
    <r>
      <rPr>
        <sz val="11"/>
        <color theme="1"/>
        <rFont val="Calibri"/>
        <family val="2"/>
      </rPr>
      <t xml:space="preserve"> - COCOS (KEELING) ISLANDS
</t>
    </r>
    <r>
      <rPr>
        <b/>
        <sz val="11"/>
        <color indexed="8"/>
        <rFont val="Calibri"/>
        <family val="2"/>
      </rPr>
      <t>CO</t>
    </r>
    <r>
      <rPr>
        <sz val="11"/>
        <color theme="1"/>
        <rFont val="Calibri"/>
        <family val="2"/>
      </rPr>
      <t xml:space="preserve"> - COLOMBIA
</t>
    </r>
    <r>
      <rPr>
        <b/>
        <sz val="11"/>
        <color indexed="8"/>
        <rFont val="Calibri"/>
        <family val="2"/>
      </rPr>
      <t>KM</t>
    </r>
    <r>
      <rPr>
        <sz val="11"/>
        <color theme="1"/>
        <rFont val="Calibri"/>
        <family val="2"/>
      </rPr>
      <t xml:space="preserve"> - COMOROS
</t>
    </r>
    <r>
      <rPr>
        <b/>
        <sz val="11"/>
        <color indexed="8"/>
        <rFont val="Calibri"/>
        <family val="2"/>
      </rPr>
      <t>CG</t>
    </r>
    <r>
      <rPr>
        <sz val="11"/>
        <color theme="1"/>
        <rFont val="Calibri"/>
        <family val="2"/>
      </rPr>
      <t xml:space="preserve"> - CONGO
</t>
    </r>
    <r>
      <rPr>
        <b/>
        <sz val="11"/>
        <color indexed="8"/>
        <rFont val="Calibri"/>
        <family val="2"/>
      </rPr>
      <t>CD</t>
    </r>
    <r>
      <rPr>
        <sz val="11"/>
        <color theme="1"/>
        <rFont val="Calibri"/>
        <family val="2"/>
      </rPr>
      <t xml:space="preserve"> - CONGO, THE DEMOCRATIC REPUBLIC OF THE
</t>
    </r>
    <r>
      <rPr>
        <b/>
        <sz val="11"/>
        <color indexed="8"/>
        <rFont val="Calibri"/>
        <family val="2"/>
      </rPr>
      <t>CK</t>
    </r>
    <r>
      <rPr>
        <sz val="11"/>
        <color theme="1"/>
        <rFont val="Calibri"/>
        <family val="2"/>
      </rPr>
      <t xml:space="preserve"> - COOK ISLANDS
</t>
    </r>
    <r>
      <rPr>
        <b/>
        <sz val="11"/>
        <color indexed="8"/>
        <rFont val="Calibri"/>
        <family val="2"/>
      </rPr>
      <t>CR</t>
    </r>
    <r>
      <rPr>
        <sz val="11"/>
        <color theme="1"/>
        <rFont val="Calibri"/>
        <family val="2"/>
      </rPr>
      <t xml:space="preserve"> - COSTA RICA
</t>
    </r>
    <r>
      <rPr>
        <b/>
        <sz val="11"/>
        <color indexed="8"/>
        <rFont val="Calibri"/>
        <family val="2"/>
      </rPr>
      <t>CI</t>
    </r>
    <r>
      <rPr>
        <sz val="11"/>
        <color theme="1"/>
        <rFont val="Calibri"/>
        <family val="2"/>
      </rPr>
      <t xml:space="preserve"> - CÔTE D'IVOIRE
</t>
    </r>
    <r>
      <rPr>
        <b/>
        <sz val="11"/>
        <color indexed="8"/>
        <rFont val="Calibri"/>
        <family val="2"/>
      </rPr>
      <t>HR</t>
    </r>
    <r>
      <rPr>
        <sz val="11"/>
        <color theme="1"/>
        <rFont val="Calibri"/>
        <family val="2"/>
      </rPr>
      <t xml:space="preserve"> - CROATIA
</t>
    </r>
    <r>
      <rPr>
        <b/>
        <sz val="11"/>
        <color indexed="8"/>
        <rFont val="Calibri"/>
        <family val="2"/>
      </rPr>
      <t>CU</t>
    </r>
    <r>
      <rPr>
        <sz val="11"/>
        <color theme="1"/>
        <rFont val="Calibri"/>
        <family val="2"/>
      </rPr>
      <t xml:space="preserve"> - CUBA
</t>
    </r>
    <r>
      <rPr>
        <b/>
        <sz val="11"/>
        <color indexed="8"/>
        <rFont val="Calibri"/>
        <family val="2"/>
      </rPr>
      <t>CW</t>
    </r>
    <r>
      <rPr>
        <sz val="11"/>
        <color theme="1"/>
        <rFont val="Calibri"/>
        <family val="2"/>
      </rPr>
      <t xml:space="preserve"> - CURAÇAO
</t>
    </r>
    <r>
      <rPr>
        <b/>
        <sz val="11"/>
        <color indexed="8"/>
        <rFont val="Calibri"/>
        <family val="2"/>
      </rPr>
      <t>CY</t>
    </r>
    <r>
      <rPr>
        <sz val="11"/>
        <color theme="1"/>
        <rFont val="Calibri"/>
        <family val="2"/>
      </rPr>
      <t xml:space="preserve"> - CYPRUS
</t>
    </r>
    <r>
      <rPr>
        <b/>
        <sz val="11"/>
        <color indexed="8"/>
        <rFont val="Calibri"/>
        <family val="2"/>
      </rPr>
      <t>CZ</t>
    </r>
    <r>
      <rPr>
        <sz val="11"/>
        <color theme="1"/>
        <rFont val="Calibri"/>
        <family val="2"/>
      </rPr>
      <t xml:space="preserve"> - CZECH REPUBLIC
</t>
    </r>
    <r>
      <rPr>
        <b/>
        <sz val="11"/>
        <color indexed="8"/>
        <rFont val="Calibri"/>
        <family val="2"/>
      </rPr>
      <t>DK</t>
    </r>
    <r>
      <rPr>
        <sz val="11"/>
        <color theme="1"/>
        <rFont val="Calibri"/>
        <family val="2"/>
      </rPr>
      <t xml:space="preserve"> - DENMARK
</t>
    </r>
    <r>
      <rPr>
        <b/>
        <sz val="11"/>
        <color indexed="8"/>
        <rFont val="Calibri"/>
        <family val="2"/>
      </rPr>
      <t>DJ</t>
    </r>
    <r>
      <rPr>
        <sz val="11"/>
        <color theme="1"/>
        <rFont val="Calibri"/>
        <family val="2"/>
      </rPr>
      <t xml:space="preserve"> - DJIBOUTI
</t>
    </r>
    <r>
      <rPr>
        <b/>
        <sz val="11"/>
        <color indexed="8"/>
        <rFont val="Calibri"/>
        <family val="2"/>
      </rPr>
      <t>DM</t>
    </r>
    <r>
      <rPr>
        <sz val="11"/>
        <color theme="1"/>
        <rFont val="Calibri"/>
        <family val="2"/>
      </rPr>
      <t xml:space="preserve"> - DOMINICA
</t>
    </r>
    <r>
      <rPr>
        <b/>
        <sz val="11"/>
        <color indexed="8"/>
        <rFont val="Calibri"/>
        <family val="2"/>
      </rPr>
      <t>DO</t>
    </r>
    <r>
      <rPr>
        <sz val="11"/>
        <color theme="1"/>
        <rFont val="Calibri"/>
        <family val="2"/>
      </rPr>
      <t xml:space="preserve"> - DOMINICAN REPUBLIC
</t>
    </r>
    <r>
      <rPr>
        <b/>
        <sz val="11"/>
        <color indexed="8"/>
        <rFont val="Calibri"/>
        <family val="2"/>
      </rPr>
      <t>EC</t>
    </r>
    <r>
      <rPr>
        <sz val="11"/>
        <color theme="1"/>
        <rFont val="Calibri"/>
        <family val="2"/>
      </rPr>
      <t xml:space="preserve"> - ECUADOR
</t>
    </r>
    <r>
      <rPr>
        <b/>
        <sz val="11"/>
        <color indexed="8"/>
        <rFont val="Calibri"/>
        <family val="2"/>
      </rPr>
      <t>EG</t>
    </r>
    <r>
      <rPr>
        <sz val="11"/>
        <color theme="1"/>
        <rFont val="Calibri"/>
        <family val="2"/>
      </rPr>
      <t xml:space="preserve"> - EGYPT
</t>
    </r>
    <r>
      <rPr>
        <b/>
        <sz val="11"/>
        <color indexed="8"/>
        <rFont val="Calibri"/>
        <family val="2"/>
      </rPr>
      <t>SV</t>
    </r>
    <r>
      <rPr>
        <sz val="11"/>
        <color theme="1"/>
        <rFont val="Calibri"/>
        <family val="2"/>
      </rPr>
      <t xml:space="preserve"> - EL SALVADOR
</t>
    </r>
    <r>
      <rPr>
        <b/>
        <sz val="11"/>
        <color indexed="8"/>
        <rFont val="Calibri"/>
        <family val="2"/>
      </rPr>
      <t>GQ</t>
    </r>
    <r>
      <rPr>
        <sz val="11"/>
        <color theme="1"/>
        <rFont val="Calibri"/>
        <family val="2"/>
      </rPr>
      <t xml:space="preserve"> - EQUATORIAL GUINEA
</t>
    </r>
    <r>
      <rPr>
        <b/>
        <sz val="11"/>
        <color indexed="8"/>
        <rFont val="Calibri"/>
        <family val="2"/>
      </rPr>
      <t>ER</t>
    </r>
    <r>
      <rPr>
        <sz val="11"/>
        <color theme="1"/>
        <rFont val="Calibri"/>
        <family val="2"/>
      </rPr>
      <t xml:space="preserve"> - ERITREA
</t>
    </r>
    <r>
      <rPr>
        <b/>
        <sz val="11"/>
        <color indexed="8"/>
        <rFont val="Calibri"/>
        <family val="2"/>
      </rPr>
      <t>EE</t>
    </r>
    <r>
      <rPr>
        <sz val="11"/>
        <color theme="1"/>
        <rFont val="Calibri"/>
        <family val="2"/>
      </rPr>
      <t xml:space="preserve"> - ESTONIA
</t>
    </r>
    <r>
      <rPr>
        <b/>
        <sz val="11"/>
        <color indexed="8"/>
        <rFont val="Calibri"/>
        <family val="2"/>
      </rPr>
      <t>ET</t>
    </r>
    <r>
      <rPr>
        <sz val="11"/>
        <color theme="1"/>
        <rFont val="Calibri"/>
        <family val="2"/>
      </rPr>
      <t xml:space="preserve"> - ETHIOPIA
</t>
    </r>
    <r>
      <rPr>
        <b/>
        <sz val="11"/>
        <color indexed="8"/>
        <rFont val="Calibri"/>
        <family val="2"/>
      </rPr>
      <t>FK</t>
    </r>
    <r>
      <rPr>
        <sz val="11"/>
        <color theme="1"/>
        <rFont val="Calibri"/>
        <family val="2"/>
      </rPr>
      <t xml:space="preserve"> - FALKLAND ISLANDS (MALVINAS)
</t>
    </r>
    <r>
      <rPr>
        <b/>
        <sz val="11"/>
        <color indexed="8"/>
        <rFont val="Calibri"/>
        <family val="2"/>
      </rPr>
      <t>FO</t>
    </r>
    <r>
      <rPr>
        <sz val="11"/>
        <color theme="1"/>
        <rFont val="Calibri"/>
        <family val="2"/>
      </rPr>
      <t xml:space="preserve"> - FAROE ISLANDS
</t>
    </r>
    <r>
      <rPr>
        <b/>
        <sz val="11"/>
        <color indexed="8"/>
        <rFont val="Calibri"/>
        <family val="2"/>
      </rPr>
      <t>FJ</t>
    </r>
    <r>
      <rPr>
        <sz val="11"/>
        <color theme="1"/>
        <rFont val="Calibri"/>
        <family val="2"/>
      </rPr>
      <t xml:space="preserve"> - FIJI
</t>
    </r>
    <r>
      <rPr>
        <b/>
        <sz val="11"/>
        <color indexed="8"/>
        <rFont val="Calibri"/>
        <family val="2"/>
      </rPr>
      <t>FI</t>
    </r>
    <r>
      <rPr>
        <sz val="11"/>
        <color theme="1"/>
        <rFont val="Calibri"/>
        <family val="2"/>
      </rPr>
      <t xml:space="preserve"> - FINLAND
</t>
    </r>
    <r>
      <rPr>
        <b/>
        <sz val="11"/>
        <color indexed="8"/>
        <rFont val="Calibri"/>
        <family val="2"/>
      </rPr>
      <t>FR</t>
    </r>
    <r>
      <rPr>
        <sz val="11"/>
        <color theme="1"/>
        <rFont val="Calibri"/>
        <family val="2"/>
      </rPr>
      <t xml:space="preserve"> - FRANCE
</t>
    </r>
    <r>
      <rPr>
        <b/>
        <sz val="11"/>
        <color indexed="8"/>
        <rFont val="Calibri"/>
        <family val="2"/>
      </rPr>
      <t>GF</t>
    </r>
    <r>
      <rPr>
        <sz val="11"/>
        <color theme="1"/>
        <rFont val="Calibri"/>
        <family val="2"/>
      </rPr>
      <t xml:space="preserve"> - FRENCH GUIANA
</t>
    </r>
    <r>
      <rPr>
        <b/>
        <sz val="11"/>
        <color indexed="8"/>
        <rFont val="Calibri"/>
        <family val="2"/>
      </rPr>
      <t>PF</t>
    </r>
    <r>
      <rPr>
        <sz val="11"/>
        <color theme="1"/>
        <rFont val="Calibri"/>
        <family val="2"/>
      </rPr>
      <t xml:space="preserve"> - FRENCH POLYNESIA
</t>
    </r>
    <r>
      <rPr>
        <b/>
        <sz val="11"/>
        <color indexed="8"/>
        <rFont val="Calibri"/>
        <family val="2"/>
      </rPr>
      <t>TF</t>
    </r>
    <r>
      <rPr>
        <sz val="11"/>
        <color theme="1"/>
        <rFont val="Calibri"/>
        <family val="2"/>
      </rPr>
      <t xml:space="preserve"> - FRENCH SOUTHERN TERRITORIES
</t>
    </r>
    <r>
      <rPr>
        <b/>
        <sz val="11"/>
        <color indexed="8"/>
        <rFont val="Calibri"/>
        <family val="2"/>
      </rPr>
      <t>GA</t>
    </r>
    <r>
      <rPr>
        <sz val="11"/>
        <color theme="1"/>
        <rFont val="Calibri"/>
        <family val="2"/>
      </rPr>
      <t xml:space="preserve"> - GABON
</t>
    </r>
    <r>
      <rPr>
        <b/>
        <sz val="11"/>
        <color indexed="8"/>
        <rFont val="Calibri"/>
        <family val="2"/>
      </rPr>
      <t>GM</t>
    </r>
    <r>
      <rPr>
        <sz val="11"/>
        <color theme="1"/>
        <rFont val="Calibri"/>
        <family val="2"/>
      </rPr>
      <t xml:space="preserve"> - GAMBIA
</t>
    </r>
    <r>
      <rPr>
        <b/>
        <sz val="11"/>
        <color indexed="8"/>
        <rFont val="Calibri"/>
        <family val="2"/>
      </rPr>
      <t>GE</t>
    </r>
    <r>
      <rPr>
        <sz val="11"/>
        <color theme="1"/>
        <rFont val="Calibri"/>
        <family val="2"/>
      </rPr>
      <t xml:space="preserve"> - GEORGIA
</t>
    </r>
    <r>
      <rPr>
        <b/>
        <sz val="11"/>
        <color indexed="8"/>
        <rFont val="Calibri"/>
        <family val="2"/>
      </rPr>
      <t>DE</t>
    </r>
    <r>
      <rPr>
        <sz val="11"/>
        <color theme="1"/>
        <rFont val="Calibri"/>
        <family val="2"/>
      </rPr>
      <t xml:space="preserve"> - GERMANY
</t>
    </r>
    <r>
      <rPr>
        <b/>
        <sz val="11"/>
        <color indexed="8"/>
        <rFont val="Calibri"/>
        <family val="2"/>
      </rPr>
      <t>GH</t>
    </r>
    <r>
      <rPr>
        <sz val="11"/>
        <color theme="1"/>
        <rFont val="Calibri"/>
        <family val="2"/>
      </rPr>
      <t xml:space="preserve"> - GHANA
</t>
    </r>
    <r>
      <rPr>
        <b/>
        <sz val="11"/>
        <color indexed="8"/>
        <rFont val="Calibri"/>
        <family val="2"/>
      </rPr>
      <t>GI</t>
    </r>
    <r>
      <rPr>
        <sz val="11"/>
        <color theme="1"/>
        <rFont val="Calibri"/>
        <family val="2"/>
      </rPr>
      <t xml:space="preserve"> - GIBRALTAR
</t>
    </r>
    <r>
      <rPr>
        <b/>
        <sz val="11"/>
        <color indexed="8"/>
        <rFont val="Calibri"/>
        <family val="2"/>
      </rPr>
      <t>GR</t>
    </r>
    <r>
      <rPr>
        <sz val="11"/>
        <color theme="1"/>
        <rFont val="Calibri"/>
        <family val="2"/>
      </rPr>
      <t xml:space="preserve"> - GREECE
</t>
    </r>
    <r>
      <rPr>
        <b/>
        <sz val="11"/>
        <color indexed="8"/>
        <rFont val="Calibri"/>
        <family val="2"/>
      </rPr>
      <t>GL</t>
    </r>
    <r>
      <rPr>
        <sz val="11"/>
        <color theme="1"/>
        <rFont val="Calibri"/>
        <family val="2"/>
      </rPr>
      <t xml:space="preserve"> - GREENLAND
</t>
    </r>
    <r>
      <rPr>
        <b/>
        <sz val="11"/>
        <color indexed="8"/>
        <rFont val="Calibri"/>
        <family val="2"/>
      </rPr>
      <t>GD</t>
    </r>
    <r>
      <rPr>
        <sz val="11"/>
        <color theme="1"/>
        <rFont val="Calibri"/>
        <family val="2"/>
      </rPr>
      <t xml:space="preserve"> - GRENADA
</t>
    </r>
    <r>
      <rPr>
        <b/>
        <sz val="11"/>
        <color indexed="8"/>
        <rFont val="Calibri"/>
        <family val="2"/>
      </rPr>
      <t>GP</t>
    </r>
    <r>
      <rPr>
        <sz val="11"/>
        <color theme="1"/>
        <rFont val="Calibri"/>
        <family val="2"/>
      </rPr>
      <t xml:space="preserve"> - GUADELOUPE
</t>
    </r>
    <r>
      <rPr>
        <b/>
        <sz val="11"/>
        <color indexed="8"/>
        <rFont val="Calibri"/>
        <family val="2"/>
      </rPr>
      <t>GU</t>
    </r>
    <r>
      <rPr>
        <sz val="11"/>
        <color theme="1"/>
        <rFont val="Calibri"/>
        <family val="2"/>
      </rPr>
      <t xml:space="preserve"> - GUAM
</t>
    </r>
    <r>
      <rPr>
        <b/>
        <sz val="11"/>
        <color indexed="8"/>
        <rFont val="Calibri"/>
        <family val="2"/>
      </rPr>
      <t>GT</t>
    </r>
    <r>
      <rPr>
        <sz val="11"/>
        <color theme="1"/>
        <rFont val="Calibri"/>
        <family val="2"/>
      </rPr>
      <t xml:space="preserve"> - GUATEMALA
</t>
    </r>
    <r>
      <rPr>
        <b/>
        <sz val="11"/>
        <color indexed="8"/>
        <rFont val="Calibri"/>
        <family val="2"/>
      </rPr>
      <t>GG</t>
    </r>
    <r>
      <rPr>
        <sz val="11"/>
        <color theme="1"/>
        <rFont val="Calibri"/>
        <family val="2"/>
      </rPr>
      <t xml:space="preserve"> - GUERNSEY
</t>
    </r>
    <r>
      <rPr>
        <b/>
        <sz val="11"/>
        <color indexed="8"/>
        <rFont val="Calibri"/>
        <family val="2"/>
      </rPr>
      <t>GN</t>
    </r>
    <r>
      <rPr>
        <sz val="11"/>
        <color theme="1"/>
        <rFont val="Calibri"/>
        <family val="2"/>
      </rPr>
      <t xml:space="preserve"> - GUINEA
</t>
    </r>
    <r>
      <rPr>
        <b/>
        <sz val="11"/>
        <color indexed="8"/>
        <rFont val="Calibri"/>
        <family val="2"/>
      </rPr>
      <t>GW</t>
    </r>
    <r>
      <rPr>
        <sz val="11"/>
        <color theme="1"/>
        <rFont val="Calibri"/>
        <family val="2"/>
      </rPr>
      <t xml:space="preserve"> - GUINEA-BISSAU
</t>
    </r>
    <r>
      <rPr>
        <b/>
        <sz val="11"/>
        <color indexed="8"/>
        <rFont val="Calibri"/>
        <family val="2"/>
      </rPr>
      <t>GY</t>
    </r>
    <r>
      <rPr>
        <sz val="11"/>
        <color theme="1"/>
        <rFont val="Calibri"/>
        <family val="2"/>
      </rPr>
      <t xml:space="preserve"> - GUYANA
</t>
    </r>
    <r>
      <rPr>
        <b/>
        <sz val="11"/>
        <color indexed="8"/>
        <rFont val="Calibri"/>
        <family val="2"/>
      </rPr>
      <t>HT</t>
    </r>
    <r>
      <rPr>
        <sz val="11"/>
        <color theme="1"/>
        <rFont val="Calibri"/>
        <family val="2"/>
      </rPr>
      <t xml:space="preserve"> - HAITI
</t>
    </r>
    <r>
      <rPr>
        <b/>
        <sz val="11"/>
        <color indexed="8"/>
        <rFont val="Calibri"/>
        <family val="2"/>
      </rPr>
      <t>HM</t>
    </r>
    <r>
      <rPr>
        <sz val="11"/>
        <color theme="1"/>
        <rFont val="Calibri"/>
        <family val="2"/>
      </rPr>
      <t xml:space="preserve"> - HEARD ISLAND AND MCDONALD ISLANDS
</t>
    </r>
    <r>
      <rPr>
        <b/>
        <sz val="11"/>
        <color indexed="8"/>
        <rFont val="Calibri"/>
        <family val="2"/>
      </rPr>
      <t>VA</t>
    </r>
    <r>
      <rPr>
        <sz val="11"/>
        <color theme="1"/>
        <rFont val="Calibri"/>
        <family val="2"/>
      </rPr>
      <t xml:space="preserve"> - HOLY SEE (VATICAN CITY STATE)
</t>
    </r>
    <r>
      <rPr>
        <b/>
        <sz val="11"/>
        <color indexed="8"/>
        <rFont val="Calibri"/>
        <family val="2"/>
      </rPr>
      <t>HN</t>
    </r>
    <r>
      <rPr>
        <sz val="11"/>
        <color theme="1"/>
        <rFont val="Calibri"/>
        <family val="2"/>
      </rPr>
      <t xml:space="preserve"> - HONDURAS
</t>
    </r>
    <r>
      <rPr>
        <b/>
        <sz val="11"/>
        <color indexed="8"/>
        <rFont val="Calibri"/>
        <family val="2"/>
      </rPr>
      <t>HK</t>
    </r>
    <r>
      <rPr>
        <sz val="11"/>
        <color theme="1"/>
        <rFont val="Calibri"/>
        <family val="2"/>
      </rPr>
      <t xml:space="preserve"> - HONG KONG
</t>
    </r>
    <r>
      <rPr>
        <b/>
        <sz val="11"/>
        <color indexed="8"/>
        <rFont val="Calibri"/>
        <family val="2"/>
      </rPr>
      <t>HU</t>
    </r>
    <r>
      <rPr>
        <sz val="11"/>
        <color theme="1"/>
        <rFont val="Calibri"/>
        <family val="2"/>
      </rPr>
      <t xml:space="preserve"> - HUNGARY
</t>
    </r>
    <r>
      <rPr>
        <b/>
        <sz val="11"/>
        <color indexed="8"/>
        <rFont val="Calibri"/>
        <family val="2"/>
      </rPr>
      <t>IS</t>
    </r>
    <r>
      <rPr>
        <sz val="11"/>
        <color theme="1"/>
        <rFont val="Calibri"/>
        <family val="2"/>
      </rPr>
      <t xml:space="preserve"> - ICELAND
</t>
    </r>
    <r>
      <rPr>
        <b/>
        <sz val="11"/>
        <color indexed="8"/>
        <rFont val="Calibri"/>
        <family val="2"/>
      </rPr>
      <t>IN</t>
    </r>
    <r>
      <rPr>
        <sz val="11"/>
        <color theme="1"/>
        <rFont val="Calibri"/>
        <family val="2"/>
      </rPr>
      <t xml:space="preserve"> - INDIA
</t>
    </r>
    <r>
      <rPr>
        <b/>
        <sz val="11"/>
        <color indexed="8"/>
        <rFont val="Calibri"/>
        <family val="2"/>
      </rPr>
      <t>ID</t>
    </r>
    <r>
      <rPr>
        <sz val="11"/>
        <color theme="1"/>
        <rFont val="Calibri"/>
        <family val="2"/>
      </rPr>
      <t xml:space="preserve"> - INDONESIA
</t>
    </r>
    <r>
      <rPr>
        <b/>
        <sz val="11"/>
        <color indexed="8"/>
        <rFont val="Calibri"/>
        <family val="2"/>
      </rPr>
      <t>IR</t>
    </r>
    <r>
      <rPr>
        <sz val="11"/>
        <color theme="1"/>
        <rFont val="Calibri"/>
        <family val="2"/>
      </rPr>
      <t xml:space="preserve"> - IRAN, ISLAMIC REPUBLIC OF
</t>
    </r>
    <r>
      <rPr>
        <b/>
        <sz val="11"/>
        <color indexed="8"/>
        <rFont val="Calibri"/>
        <family val="2"/>
      </rPr>
      <t>IQ</t>
    </r>
    <r>
      <rPr>
        <sz val="11"/>
        <color theme="1"/>
        <rFont val="Calibri"/>
        <family val="2"/>
      </rPr>
      <t xml:space="preserve"> - IRAQ
</t>
    </r>
    <r>
      <rPr>
        <b/>
        <sz val="11"/>
        <color indexed="8"/>
        <rFont val="Calibri"/>
        <family val="2"/>
      </rPr>
      <t>IE</t>
    </r>
    <r>
      <rPr>
        <sz val="11"/>
        <color theme="1"/>
        <rFont val="Calibri"/>
        <family val="2"/>
      </rPr>
      <t xml:space="preserve"> - IRELAND
</t>
    </r>
    <r>
      <rPr>
        <b/>
        <sz val="11"/>
        <color indexed="8"/>
        <rFont val="Calibri"/>
        <family val="2"/>
      </rPr>
      <t>IM</t>
    </r>
    <r>
      <rPr>
        <sz val="11"/>
        <color theme="1"/>
        <rFont val="Calibri"/>
        <family val="2"/>
      </rPr>
      <t xml:space="preserve"> - ISLE OF MAN
</t>
    </r>
    <r>
      <rPr>
        <b/>
        <sz val="11"/>
        <color indexed="8"/>
        <rFont val="Calibri"/>
        <family val="2"/>
      </rPr>
      <t>IL</t>
    </r>
    <r>
      <rPr>
        <sz val="11"/>
        <color theme="1"/>
        <rFont val="Calibri"/>
        <family val="2"/>
      </rPr>
      <t xml:space="preserve"> - ISRAEL
</t>
    </r>
    <r>
      <rPr>
        <b/>
        <sz val="11"/>
        <color indexed="8"/>
        <rFont val="Calibri"/>
        <family val="2"/>
      </rPr>
      <t>IT</t>
    </r>
    <r>
      <rPr>
        <sz val="11"/>
        <color theme="1"/>
        <rFont val="Calibri"/>
        <family val="2"/>
      </rPr>
      <t xml:space="preserve"> - ITALY
</t>
    </r>
    <r>
      <rPr>
        <b/>
        <sz val="11"/>
        <color indexed="8"/>
        <rFont val="Calibri"/>
        <family val="2"/>
      </rPr>
      <t>JM</t>
    </r>
    <r>
      <rPr>
        <sz val="11"/>
        <color theme="1"/>
        <rFont val="Calibri"/>
        <family val="2"/>
      </rPr>
      <t xml:space="preserve"> - JAMAICA
</t>
    </r>
    <r>
      <rPr>
        <b/>
        <sz val="11"/>
        <color indexed="8"/>
        <rFont val="Calibri"/>
        <family val="2"/>
      </rPr>
      <t>JP</t>
    </r>
    <r>
      <rPr>
        <sz val="11"/>
        <color theme="1"/>
        <rFont val="Calibri"/>
        <family val="2"/>
      </rPr>
      <t xml:space="preserve"> - JAPAN
</t>
    </r>
    <r>
      <rPr>
        <b/>
        <sz val="11"/>
        <color indexed="8"/>
        <rFont val="Calibri"/>
        <family val="2"/>
      </rPr>
      <t>JE</t>
    </r>
    <r>
      <rPr>
        <sz val="11"/>
        <color theme="1"/>
        <rFont val="Calibri"/>
        <family val="2"/>
      </rPr>
      <t xml:space="preserve"> - JERSEY
</t>
    </r>
    <r>
      <rPr>
        <b/>
        <sz val="11"/>
        <color indexed="8"/>
        <rFont val="Calibri"/>
        <family val="2"/>
      </rPr>
      <t>JO</t>
    </r>
    <r>
      <rPr>
        <sz val="11"/>
        <color theme="1"/>
        <rFont val="Calibri"/>
        <family val="2"/>
      </rPr>
      <t xml:space="preserve"> - JORDAN
</t>
    </r>
    <r>
      <rPr>
        <b/>
        <sz val="11"/>
        <color indexed="8"/>
        <rFont val="Calibri"/>
        <family val="2"/>
      </rPr>
      <t>KZ</t>
    </r>
    <r>
      <rPr>
        <sz val="11"/>
        <color theme="1"/>
        <rFont val="Calibri"/>
        <family val="2"/>
      </rPr>
      <t xml:space="preserve"> - KAZAKHSTAN
</t>
    </r>
    <r>
      <rPr>
        <b/>
        <sz val="11"/>
        <color indexed="8"/>
        <rFont val="Calibri"/>
        <family val="2"/>
      </rPr>
      <t>KE</t>
    </r>
    <r>
      <rPr>
        <sz val="11"/>
        <color theme="1"/>
        <rFont val="Calibri"/>
        <family val="2"/>
      </rPr>
      <t xml:space="preserve"> - KENYA
</t>
    </r>
    <r>
      <rPr>
        <b/>
        <sz val="11"/>
        <color indexed="8"/>
        <rFont val="Calibri"/>
        <family val="2"/>
      </rPr>
      <t>KI</t>
    </r>
    <r>
      <rPr>
        <sz val="11"/>
        <color theme="1"/>
        <rFont val="Calibri"/>
        <family val="2"/>
      </rPr>
      <t xml:space="preserve"> - KIRIBATI
</t>
    </r>
    <r>
      <rPr>
        <b/>
        <sz val="11"/>
        <color indexed="8"/>
        <rFont val="Calibri"/>
        <family val="2"/>
      </rPr>
      <t>KP</t>
    </r>
    <r>
      <rPr>
        <sz val="11"/>
        <color theme="1"/>
        <rFont val="Calibri"/>
        <family val="2"/>
      </rPr>
      <t xml:space="preserve"> - KOREA, DEMOCRATIC PEOPLE'S REPUBLIC OF
</t>
    </r>
    <r>
      <rPr>
        <b/>
        <sz val="11"/>
        <color indexed="8"/>
        <rFont val="Calibri"/>
        <family val="2"/>
      </rPr>
      <t>KR</t>
    </r>
    <r>
      <rPr>
        <sz val="11"/>
        <color theme="1"/>
        <rFont val="Calibri"/>
        <family val="2"/>
      </rPr>
      <t xml:space="preserve"> - KOREA, REPUBLIC OF
</t>
    </r>
    <r>
      <rPr>
        <b/>
        <sz val="11"/>
        <color indexed="8"/>
        <rFont val="Calibri"/>
        <family val="2"/>
      </rPr>
      <t>KW</t>
    </r>
    <r>
      <rPr>
        <sz val="11"/>
        <color theme="1"/>
        <rFont val="Calibri"/>
        <family val="2"/>
      </rPr>
      <t xml:space="preserve"> - KUWAIT
</t>
    </r>
    <r>
      <rPr>
        <b/>
        <sz val="11"/>
        <color indexed="8"/>
        <rFont val="Calibri"/>
        <family val="2"/>
      </rPr>
      <t>KG</t>
    </r>
    <r>
      <rPr>
        <sz val="11"/>
        <color theme="1"/>
        <rFont val="Calibri"/>
        <family val="2"/>
      </rPr>
      <t xml:space="preserve"> - KYRGYZSTAN
</t>
    </r>
    <r>
      <rPr>
        <b/>
        <sz val="11"/>
        <color indexed="8"/>
        <rFont val="Calibri"/>
        <family val="2"/>
      </rPr>
      <t>LA</t>
    </r>
    <r>
      <rPr>
        <sz val="11"/>
        <color theme="1"/>
        <rFont val="Calibri"/>
        <family val="2"/>
      </rPr>
      <t xml:space="preserve"> - LAO PEOPLE'S DEMOCRATIC REPUBLIC
</t>
    </r>
    <r>
      <rPr>
        <b/>
        <sz val="11"/>
        <color indexed="8"/>
        <rFont val="Calibri"/>
        <family val="2"/>
      </rPr>
      <t>LV</t>
    </r>
    <r>
      <rPr>
        <sz val="11"/>
        <color theme="1"/>
        <rFont val="Calibri"/>
        <family val="2"/>
      </rPr>
      <t xml:space="preserve"> - LATVIA
</t>
    </r>
    <r>
      <rPr>
        <b/>
        <sz val="11"/>
        <color indexed="8"/>
        <rFont val="Calibri"/>
        <family val="2"/>
      </rPr>
      <t>LB</t>
    </r>
    <r>
      <rPr>
        <sz val="11"/>
        <color theme="1"/>
        <rFont val="Calibri"/>
        <family val="2"/>
      </rPr>
      <t xml:space="preserve"> - LEBANON
</t>
    </r>
    <r>
      <rPr>
        <b/>
        <sz val="11"/>
        <color indexed="8"/>
        <rFont val="Calibri"/>
        <family val="2"/>
      </rPr>
      <t>LS</t>
    </r>
    <r>
      <rPr>
        <sz val="11"/>
        <color theme="1"/>
        <rFont val="Calibri"/>
        <family val="2"/>
      </rPr>
      <t xml:space="preserve"> - LESOTHO
</t>
    </r>
    <r>
      <rPr>
        <b/>
        <sz val="11"/>
        <color indexed="8"/>
        <rFont val="Calibri"/>
        <family val="2"/>
      </rPr>
      <t>LR</t>
    </r>
    <r>
      <rPr>
        <sz val="11"/>
        <color theme="1"/>
        <rFont val="Calibri"/>
        <family val="2"/>
      </rPr>
      <t xml:space="preserve"> - LIBERIA
</t>
    </r>
    <r>
      <rPr>
        <b/>
        <sz val="11"/>
        <color indexed="8"/>
        <rFont val="Calibri"/>
        <family val="2"/>
      </rPr>
      <t>LY</t>
    </r>
    <r>
      <rPr>
        <sz val="11"/>
        <color theme="1"/>
        <rFont val="Calibri"/>
        <family val="2"/>
      </rPr>
      <t xml:space="preserve"> - LIBYAN ARAB JAMAHIRIYA
</t>
    </r>
    <r>
      <rPr>
        <b/>
        <sz val="11"/>
        <color indexed="8"/>
        <rFont val="Calibri"/>
        <family val="2"/>
      </rPr>
      <t>LI</t>
    </r>
    <r>
      <rPr>
        <sz val="11"/>
        <color theme="1"/>
        <rFont val="Calibri"/>
        <family val="2"/>
      </rPr>
      <t xml:space="preserve"> - LIECHTENSTEIN
</t>
    </r>
    <r>
      <rPr>
        <b/>
        <sz val="11"/>
        <color indexed="8"/>
        <rFont val="Calibri"/>
        <family val="2"/>
      </rPr>
      <t>LT</t>
    </r>
    <r>
      <rPr>
        <sz val="11"/>
        <color theme="1"/>
        <rFont val="Calibri"/>
        <family val="2"/>
      </rPr>
      <t xml:space="preserve"> - LITHUANIA
</t>
    </r>
    <r>
      <rPr>
        <b/>
        <sz val="11"/>
        <color indexed="8"/>
        <rFont val="Calibri"/>
        <family val="2"/>
      </rPr>
      <t>LU</t>
    </r>
    <r>
      <rPr>
        <sz val="11"/>
        <color theme="1"/>
        <rFont val="Calibri"/>
        <family val="2"/>
      </rPr>
      <t xml:space="preserve"> - LUXEMBOURG
</t>
    </r>
    <r>
      <rPr>
        <b/>
        <sz val="11"/>
        <color indexed="8"/>
        <rFont val="Calibri"/>
        <family val="2"/>
      </rPr>
      <t>MO</t>
    </r>
    <r>
      <rPr>
        <sz val="11"/>
        <color theme="1"/>
        <rFont val="Calibri"/>
        <family val="2"/>
      </rPr>
      <t xml:space="preserve"> - MACAO
</t>
    </r>
    <r>
      <rPr>
        <b/>
        <sz val="11"/>
        <color indexed="8"/>
        <rFont val="Calibri"/>
        <family val="2"/>
      </rPr>
      <t>MK</t>
    </r>
    <r>
      <rPr>
        <sz val="11"/>
        <color theme="1"/>
        <rFont val="Calibri"/>
        <family val="2"/>
      </rPr>
      <t xml:space="preserve"> - MACEDONIA, THE FORMER YUGOSLAV REPUBLIC OF
</t>
    </r>
    <r>
      <rPr>
        <b/>
        <sz val="11"/>
        <color indexed="8"/>
        <rFont val="Calibri"/>
        <family val="2"/>
      </rPr>
      <t>MG</t>
    </r>
    <r>
      <rPr>
        <sz val="11"/>
        <color theme="1"/>
        <rFont val="Calibri"/>
        <family val="2"/>
      </rPr>
      <t xml:space="preserve"> - MADAGASCAR
</t>
    </r>
    <r>
      <rPr>
        <b/>
        <sz val="11"/>
        <color indexed="8"/>
        <rFont val="Calibri"/>
        <family val="2"/>
      </rPr>
      <t>MW</t>
    </r>
    <r>
      <rPr>
        <sz val="11"/>
        <color theme="1"/>
        <rFont val="Calibri"/>
        <family val="2"/>
      </rPr>
      <t xml:space="preserve"> - MALAWI
</t>
    </r>
    <r>
      <rPr>
        <b/>
        <sz val="11"/>
        <color indexed="8"/>
        <rFont val="Calibri"/>
        <family val="2"/>
      </rPr>
      <t>MY</t>
    </r>
    <r>
      <rPr>
        <sz val="11"/>
        <color theme="1"/>
        <rFont val="Calibri"/>
        <family val="2"/>
      </rPr>
      <t xml:space="preserve"> - MALAYSIA
</t>
    </r>
    <r>
      <rPr>
        <b/>
        <sz val="11"/>
        <color indexed="8"/>
        <rFont val="Calibri"/>
        <family val="2"/>
      </rPr>
      <t>MV</t>
    </r>
    <r>
      <rPr>
        <sz val="11"/>
        <color theme="1"/>
        <rFont val="Calibri"/>
        <family val="2"/>
      </rPr>
      <t xml:space="preserve"> - MALDIVES
</t>
    </r>
    <r>
      <rPr>
        <b/>
        <sz val="11"/>
        <color indexed="8"/>
        <rFont val="Calibri"/>
        <family val="2"/>
      </rPr>
      <t>ML</t>
    </r>
    <r>
      <rPr>
        <sz val="11"/>
        <color theme="1"/>
        <rFont val="Calibri"/>
        <family val="2"/>
      </rPr>
      <t xml:space="preserve"> - MALI
</t>
    </r>
    <r>
      <rPr>
        <b/>
        <sz val="11"/>
        <color indexed="8"/>
        <rFont val="Calibri"/>
        <family val="2"/>
      </rPr>
      <t>MT</t>
    </r>
    <r>
      <rPr>
        <sz val="11"/>
        <color theme="1"/>
        <rFont val="Calibri"/>
        <family val="2"/>
      </rPr>
      <t xml:space="preserve"> - MALTA
</t>
    </r>
    <r>
      <rPr>
        <b/>
        <sz val="11"/>
        <color indexed="8"/>
        <rFont val="Calibri"/>
        <family val="2"/>
      </rPr>
      <t>MH</t>
    </r>
    <r>
      <rPr>
        <sz val="11"/>
        <color theme="1"/>
        <rFont val="Calibri"/>
        <family val="2"/>
      </rPr>
      <t xml:space="preserve"> - MARSHALL ISLANDS
</t>
    </r>
    <r>
      <rPr>
        <b/>
        <sz val="11"/>
        <color indexed="8"/>
        <rFont val="Calibri"/>
        <family val="2"/>
      </rPr>
      <t>MQ</t>
    </r>
    <r>
      <rPr>
        <sz val="11"/>
        <color theme="1"/>
        <rFont val="Calibri"/>
        <family val="2"/>
      </rPr>
      <t xml:space="preserve"> - MARTINIQUE
</t>
    </r>
    <r>
      <rPr>
        <b/>
        <sz val="11"/>
        <color indexed="8"/>
        <rFont val="Calibri"/>
        <family val="2"/>
      </rPr>
      <t>MR</t>
    </r>
    <r>
      <rPr>
        <sz val="11"/>
        <color theme="1"/>
        <rFont val="Calibri"/>
        <family val="2"/>
      </rPr>
      <t xml:space="preserve"> - MAURITANIA
</t>
    </r>
    <r>
      <rPr>
        <b/>
        <sz val="11"/>
        <color indexed="8"/>
        <rFont val="Calibri"/>
        <family val="2"/>
      </rPr>
      <t>MU</t>
    </r>
    <r>
      <rPr>
        <sz val="11"/>
        <color theme="1"/>
        <rFont val="Calibri"/>
        <family val="2"/>
      </rPr>
      <t xml:space="preserve"> - MAURITIUS
</t>
    </r>
    <r>
      <rPr>
        <b/>
        <sz val="11"/>
        <color indexed="8"/>
        <rFont val="Calibri"/>
        <family val="2"/>
      </rPr>
      <t>YT</t>
    </r>
    <r>
      <rPr>
        <sz val="11"/>
        <color theme="1"/>
        <rFont val="Calibri"/>
        <family val="2"/>
      </rPr>
      <t xml:space="preserve"> - MAYOTTE
</t>
    </r>
    <r>
      <rPr>
        <b/>
        <sz val="11"/>
        <color indexed="8"/>
        <rFont val="Calibri"/>
        <family val="2"/>
      </rPr>
      <t>MX</t>
    </r>
    <r>
      <rPr>
        <sz val="11"/>
        <color theme="1"/>
        <rFont val="Calibri"/>
        <family val="2"/>
      </rPr>
      <t xml:space="preserve"> - MEXICO
</t>
    </r>
    <r>
      <rPr>
        <b/>
        <sz val="11"/>
        <color indexed="8"/>
        <rFont val="Calibri"/>
        <family val="2"/>
      </rPr>
      <t>FM</t>
    </r>
    <r>
      <rPr>
        <sz val="11"/>
        <color theme="1"/>
        <rFont val="Calibri"/>
        <family val="2"/>
      </rPr>
      <t xml:space="preserve"> - MICRONESIA, FEDERATED STATES OF
</t>
    </r>
    <r>
      <rPr>
        <b/>
        <sz val="11"/>
        <color indexed="8"/>
        <rFont val="Calibri"/>
        <family val="2"/>
      </rPr>
      <t>MD</t>
    </r>
    <r>
      <rPr>
        <sz val="11"/>
        <color theme="1"/>
        <rFont val="Calibri"/>
        <family val="2"/>
      </rPr>
      <t xml:space="preserve"> - MOLDOVA, REPUBLIC OF
</t>
    </r>
    <r>
      <rPr>
        <b/>
        <sz val="11"/>
        <color indexed="8"/>
        <rFont val="Calibri"/>
        <family val="2"/>
      </rPr>
      <t>MC</t>
    </r>
    <r>
      <rPr>
        <sz val="11"/>
        <color theme="1"/>
        <rFont val="Calibri"/>
        <family val="2"/>
      </rPr>
      <t xml:space="preserve"> - MONACO
</t>
    </r>
    <r>
      <rPr>
        <b/>
        <sz val="11"/>
        <color indexed="8"/>
        <rFont val="Calibri"/>
        <family val="2"/>
      </rPr>
      <t>MN</t>
    </r>
    <r>
      <rPr>
        <sz val="11"/>
        <color theme="1"/>
        <rFont val="Calibri"/>
        <family val="2"/>
      </rPr>
      <t xml:space="preserve"> - MONGOLIA
</t>
    </r>
    <r>
      <rPr>
        <b/>
        <sz val="11"/>
        <color indexed="8"/>
        <rFont val="Calibri"/>
        <family val="2"/>
      </rPr>
      <t>ME</t>
    </r>
    <r>
      <rPr>
        <sz val="11"/>
        <color theme="1"/>
        <rFont val="Calibri"/>
        <family val="2"/>
      </rPr>
      <t xml:space="preserve"> - MONTENEGRO
</t>
    </r>
    <r>
      <rPr>
        <b/>
        <sz val="11"/>
        <color indexed="8"/>
        <rFont val="Calibri"/>
        <family val="2"/>
      </rPr>
      <t>MS</t>
    </r>
    <r>
      <rPr>
        <sz val="11"/>
        <color theme="1"/>
        <rFont val="Calibri"/>
        <family val="2"/>
      </rPr>
      <t xml:space="preserve"> - MONTSERRAT
</t>
    </r>
    <r>
      <rPr>
        <b/>
        <sz val="11"/>
        <color indexed="8"/>
        <rFont val="Calibri"/>
        <family val="2"/>
      </rPr>
      <t>MA</t>
    </r>
    <r>
      <rPr>
        <sz val="11"/>
        <color theme="1"/>
        <rFont val="Calibri"/>
        <family val="2"/>
      </rPr>
      <t xml:space="preserve"> - MOROCCO
</t>
    </r>
    <r>
      <rPr>
        <b/>
        <sz val="11"/>
        <color indexed="8"/>
        <rFont val="Calibri"/>
        <family val="2"/>
      </rPr>
      <t>MZ</t>
    </r>
    <r>
      <rPr>
        <sz val="11"/>
        <color theme="1"/>
        <rFont val="Calibri"/>
        <family val="2"/>
      </rPr>
      <t xml:space="preserve"> - MOZAMBIQUE
</t>
    </r>
    <r>
      <rPr>
        <b/>
        <sz val="11"/>
        <color indexed="8"/>
        <rFont val="Calibri"/>
        <family val="2"/>
      </rPr>
      <t>MM</t>
    </r>
    <r>
      <rPr>
        <sz val="11"/>
        <color theme="1"/>
        <rFont val="Calibri"/>
        <family val="2"/>
      </rPr>
      <t xml:space="preserve"> - MYANMAR
</t>
    </r>
    <r>
      <rPr>
        <b/>
        <sz val="11"/>
        <color indexed="8"/>
        <rFont val="Calibri"/>
        <family val="2"/>
      </rPr>
      <t>NA</t>
    </r>
    <r>
      <rPr>
        <sz val="11"/>
        <color theme="1"/>
        <rFont val="Calibri"/>
        <family val="2"/>
      </rPr>
      <t xml:space="preserve"> - NAMIBIA
</t>
    </r>
    <r>
      <rPr>
        <b/>
        <sz val="11"/>
        <color indexed="8"/>
        <rFont val="Calibri"/>
        <family val="2"/>
      </rPr>
      <t>NR</t>
    </r>
    <r>
      <rPr>
        <sz val="11"/>
        <color theme="1"/>
        <rFont val="Calibri"/>
        <family val="2"/>
      </rPr>
      <t xml:space="preserve"> - NAURU
</t>
    </r>
    <r>
      <rPr>
        <b/>
        <sz val="11"/>
        <color indexed="8"/>
        <rFont val="Calibri"/>
        <family val="2"/>
      </rPr>
      <t>NP</t>
    </r>
    <r>
      <rPr>
        <sz val="11"/>
        <color theme="1"/>
        <rFont val="Calibri"/>
        <family val="2"/>
      </rPr>
      <t xml:space="preserve"> - NEPAL
</t>
    </r>
    <r>
      <rPr>
        <b/>
        <sz val="11"/>
        <color indexed="8"/>
        <rFont val="Calibri"/>
        <family val="2"/>
      </rPr>
      <t>NL</t>
    </r>
    <r>
      <rPr>
        <sz val="11"/>
        <color theme="1"/>
        <rFont val="Calibri"/>
        <family val="2"/>
      </rPr>
      <t xml:space="preserve"> - NETHERLANDS
</t>
    </r>
    <r>
      <rPr>
        <b/>
        <sz val="11"/>
        <color indexed="8"/>
        <rFont val="Calibri"/>
        <family val="2"/>
      </rPr>
      <t>NC</t>
    </r>
    <r>
      <rPr>
        <sz val="11"/>
        <color theme="1"/>
        <rFont val="Calibri"/>
        <family val="2"/>
      </rPr>
      <t xml:space="preserve"> - NEW CALEDONIA
</t>
    </r>
    <r>
      <rPr>
        <b/>
        <sz val="11"/>
        <color indexed="8"/>
        <rFont val="Calibri"/>
        <family val="2"/>
      </rPr>
      <t>NZ</t>
    </r>
    <r>
      <rPr>
        <sz val="11"/>
        <color theme="1"/>
        <rFont val="Calibri"/>
        <family val="2"/>
      </rPr>
      <t xml:space="preserve"> - NEW ZEALAND
</t>
    </r>
    <r>
      <rPr>
        <b/>
        <sz val="11"/>
        <color indexed="8"/>
        <rFont val="Calibri"/>
        <family val="2"/>
      </rPr>
      <t>NI</t>
    </r>
    <r>
      <rPr>
        <sz val="11"/>
        <color theme="1"/>
        <rFont val="Calibri"/>
        <family val="2"/>
      </rPr>
      <t xml:space="preserve"> - NICARAGUA
</t>
    </r>
    <r>
      <rPr>
        <b/>
        <sz val="11"/>
        <color indexed="8"/>
        <rFont val="Calibri"/>
        <family val="2"/>
      </rPr>
      <t>NE</t>
    </r>
    <r>
      <rPr>
        <sz val="11"/>
        <color theme="1"/>
        <rFont val="Calibri"/>
        <family val="2"/>
      </rPr>
      <t xml:space="preserve"> - NIGER
</t>
    </r>
    <r>
      <rPr>
        <b/>
        <sz val="11"/>
        <color indexed="8"/>
        <rFont val="Calibri"/>
        <family val="2"/>
      </rPr>
      <t>NG</t>
    </r>
    <r>
      <rPr>
        <sz val="11"/>
        <color theme="1"/>
        <rFont val="Calibri"/>
        <family val="2"/>
      </rPr>
      <t xml:space="preserve"> - NIGERIA
</t>
    </r>
    <r>
      <rPr>
        <b/>
        <sz val="11"/>
        <color indexed="8"/>
        <rFont val="Calibri"/>
        <family val="2"/>
      </rPr>
      <t>NU</t>
    </r>
    <r>
      <rPr>
        <sz val="11"/>
        <color theme="1"/>
        <rFont val="Calibri"/>
        <family val="2"/>
      </rPr>
      <t xml:space="preserve"> - NIUE
</t>
    </r>
    <r>
      <rPr>
        <b/>
        <sz val="11"/>
        <color indexed="8"/>
        <rFont val="Calibri"/>
        <family val="2"/>
      </rPr>
      <t>NF</t>
    </r>
    <r>
      <rPr>
        <sz val="11"/>
        <color theme="1"/>
        <rFont val="Calibri"/>
        <family val="2"/>
      </rPr>
      <t xml:space="preserve"> - NORFOLK ISLAND
</t>
    </r>
    <r>
      <rPr>
        <b/>
        <sz val="11"/>
        <color indexed="8"/>
        <rFont val="Calibri"/>
        <family val="2"/>
      </rPr>
      <t>MP</t>
    </r>
    <r>
      <rPr>
        <sz val="11"/>
        <color theme="1"/>
        <rFont val="Calibri"/>
        <family val="2"/>
      </rPr>
      <t xml:space="preserve"> - NORTHERN MARIANA ISLANDS
</t>
    </r>
    <r>
      <rPr>
        <b/>
        <sz val="11"/>
        <color indexed="8"/>
        <rFont val="Calibri"/>
        <family val="2"/>
      </rPr>
      <t>NO</t>
    </r>
    <r>
      <rPr>
        <sz val="11"/>
        <color theme="1"/>
        <rFont val="Calibri"/>
        <family val="2"/>
      </rPr>
      <t xml:space="preserve"> - NORWAY
</t>
    </r>
    <r>
      <rPr>
        <b/>
        <sz val="11"/>
        <color indexed="8"/>
        <rFont val="Calibri"/>
        <family val="2"/>
      </rPr>
      <t>OM</t>
    </r>
    <r>
      <rPr>
        <sz val="11"/>
        <color theme="1"/>
        <rFont val="Calibri"/>
        <family val="2"/>
      </rPr>
      <t xml:space="preserve"> - OMAN
</t>
    </r>
    <r>
      <rPr>
        <b/>
        <sz val="11"/>
        <color indexed="8"/>
        <rFont val="Calibri"/>
        <family val="2"/>
      </rPr>
      <t>PK</t>
    </r>
    <r>
      <rPr>
        <sz val="11"/>
        <color theme="1"/>
        <rFont val="Calibri"/>
        <family val="2"/>
      </rPr>
      <t xml:space="preserve"> - PAKISTAN
</t>
    </r>
    <r>
      <rPr>
        <b/>
        <sz val="11"/>
        <color indexed="8"/>
        <rFont val="Calibri"/>
        <family val="2"/>
      </rPr>
      <t>PW</t>
    </r>
    <r>
      <rPr>
        <sz val="11"/>
        <color theme="1"/>
        <rFont val="Calibri"/>
        <family val="2"/>
      </rPr>
      <t xml:space="preserve"> - PALAU
</t>
    </r>
    <r>
      <rPr>
        <b/>
        <sz val="11"/>
        <color indexed="8"/>
        <rFont val="Calibri"/>
        <family val="2"/>
      </rPr>
      <t>PS</t>
    </r>
    <r>
      <rPr>
        <sz val="11"/>
        <color theme="1"/>
        <rFont val="Calibri"/>
        <family val="2"/>
      </rPr>
      <t xml:space="preserve"> - PALESTINIAN TERRITORY, OCCUPIED
</t>
    </r>
    <r>
      <rPr>
        <b/>
        <sz val="11"/>
        <color indexed="8"/>
        <rFont val="Calibri"/>
        <family val="2"/>
      </rPr>
      <t>PA</t>
    </r>
    <r>
      <rPr>
        <sz val="11"/>
        <color theme="1"/>
        <rFont val="Calibri"/>
        <family val="2"/>
      </rPr>
      <t xml:space="preserve"> - PANAMA
</t>
    </r>
    <r>
      <rPr>
        <b/>
        <sz val="11"/>
        <color indexed="8"/>
        <rFont val="Calibri"/>
        <family val="2"/>
      </rPr>
      <t>PG</t>
    </r>
    <r>
      <rPr>
        <sz val="11"/>
        <color theme="1"/>
        <rFont val="Calibri"/>
        <family val="2"/>
      </rPr>
      <t xml:space="preserve"> - PAPUA NEW GUINEA
</t>
    </r>
    <r>
      <rPr>
        <b/>
        <sz val="11"/>
        <color indexed="8"/>
        <rFont val="Calibri"/>
        <family val="2"/>
      </rPr>
      <t>PY</t>
    </r>
    <r>
      <rPr>
        <sz val="11"/>
        <color theme="1"/>
        <rFont val="Calibri"/>
        <family val="2"/>
      </rPr>
      <t xml:space="preserve"> - PARAGUAY
</t>
    </r>
    <r>
      <rPr>
        <b/>
        <sz val="11"/>
        <color indexed="8"/>
        <rFont val="Calibri"/>
        <family val="2"/>
      </rPr>
      <t>PE</t>
    </r>
    <r>
      <rPr>
        <sz val="11"/>
        <color theme="1"/>
        <rFont val="Calibri"/>
        <family val="2"/>
      </rPr>
      <t xml:space="preserve"> - PERU
</t>
    </r>
    <r>
      <rPr>
        <b/>
        <sz val="11"/>
        <color indexed="8"/>
        <rFont val="Calibri"/>
        <family val="2"/>
      </rPr>
      <t>PH</t>
    </r>
    <r>
      <rPr>
        <sz val="11"/>
        <color theme="1"/>
        <rFont val="Calibri"/>
        <family val="2"/>
      </rPr>
      <t xml:space="preserve"> - PHILIPPINES
</t>
    </r>
    <r>
      <rPr>
        <b/>
        <sz val="11"/>
        <color indexed="8"/>
        <rFont val="Calibri"/>
        <family val="2"/>
      </rPr>
      <t>PN</t>
    </r>
    <r>
      <rPr>
        <sz val="11"/>
        <color theme="1"/>
        <rFont val="Calibri"/>
        <family val="2"/>
      </rPr>
      <t xml:space="preserve"> - PITCAIRN
</t>
    </r>
    <r>
      <rPr>
        <b/>
        <sz val="11"/>
        <color indexed="8"/>
        <rFont val="Calibri"/>
        <family val="2"/>
      </rPr>
      <t>PL</t>
    </r>
    <r>
      <rPr>
        <sz val="11"/>
        <color theme="1"/>
        <rFont val="Calibri"/>
        <family val="2"/>
      </rPr>
      <t xml:space="preserve"> - POLAND
</t>
    </r>
    <r>
      <rPr>
        <b/>
        <sz val="11"/>
        <color indexed="8"/>
        <rFont val="Calibri"/>
        <family val="2"/>
      </rPr>
      <t>PT</t>
    </r>
    <r>
      <rPr>
        <sz val="11"/>
        <color theme="1"/>
        <rFont val="Calibri"/>
        <family val="2"/>
      </rPr>
      <t xml:space="preserve"> - PORTUGAL
</t>
    </r>
    <r>
      <rPr>
        <b/>
        <sz val="11"/>
        <color indexed="8"/>
        <rFont val="Calibri"/>
        <family val="2"/>
      </rPr>
      <t>PR</t>
    </r>
    <r>
      <rPr>
        <sz val="11"/>
        <color theme="1"/>
        <rFont val="Calibri"/>
        <family val="2"/>
      </rPr>
      <t xml:space="preserve"> - PUERTO RICO
</t>
    </r>
    <r>
      <rPr>
        <b/>
        <sz val="11"/>
        <color indexed="8"/>
        <rFont val="Calibri"/>
        <family val="2"/>
      </rPr>
      <t>QA</t>
    </r>
    <r>
      <rPr>
        <sz val="11"/>
        <color theme="1"/>
        <rFont val="Calibri"/>
        <family val="2"/>
      </rPr>
      <t xml:space="preserve"> - QATAR
</t>
    </r>
    <r>
      <rPr>
        <b/>
        <sz val="11"/>
        <color indexed="8"/>
        <rFont val="Calibri"/>
        <family val="2"/>
      </rPr>
      <t>RE</t>
    </r>
    <r>
      <rPr>
        <sz val="11"/>
        <color theme="1"/>
        <rFont val="Calibri"/>
        <family val="2"/>
      </rPr>
      <t xml:space="preserve"> - RÉUNION
</t>
    </r>
    <r>
      <rPr>
        <b/>
        <sz val="11"/>
        <color indexed="8"/>
        <rFont val="Calibri"/>
        <family val="2"/>
      </rPr>
      <t>RO</t>
    </r>
    <r>
      <rPr>
        <sz val="11"/>
        <color theme="1"/>
        <rFont val="Calibri"/>
        <family val="2"/>
      </rPr>
      <t xml:space="preserve"> - ROMANIA
</t>
    </r>
    <r>
      <rPr>
        <b/>
        <sz val="11"/>
        <color indexed="8"/>
        <rFont val="Calibri"/>
        <family val="2"/>
      </rPr>
      <t>RU</t>
    </r>
    <r>
      <rPr>
        <sz val="11"/>
        <color theme="1"/>
        <rFont val="Calibri"/>
        <family val="2"/>
      </rPr>
      <t xml:space="preserve"> - RUSSIAN FEDERATION
</t>
    </r>
    <r>
      <rPr>
        <b/>
        <sz val="11"/>
        <color indexed="8"/>
        <rFont val="Calibri"/>
        <family val="2"/>
      </rPr>
      <t>RW</t>
    </r>
    <r>
      <rPr>
        <sz val="11"/>
        <color theme="1"/>
        <rFont val="Calibri"/>
        <family val="2"/>
      </rPr>
      <t xml:space="preserve"> - RWANDA
</t>
    </r>
    <r>
      <rPr>
        <b/>
        <sz val="11"/>
        <color indexed="8"/>
        <rFont val="Calibri"/>
        <family val="2"/>
      </rPr>
      <t>BL</t>
    </r>
    <r>
      <rPr>
        <sz val="11"/>
        <color theme="1"/>
        <rFont val="Calibri"/>
        <family val="2"/>
      </rPr>
      <t xml:space="preserve"> - SAINT BARTHÉLEMY
</t>
    </r>
    <r>
      <rPr>
        <b/>
        <sz val="11"/>
        <color indexed="8"/>
        <rFont val="Calibri"/>
        <family val="2"/>
      </rPr>
      <t>SH</t>
    </r>
    <r>
      <rPr>
        <sz val="11"/>
        <color theme="1"/>
        <rFont val="Calibri"/>
        <family val="2"/>
      </rPr>
      <t xml:space="preserve"> - SAINT HELENA, ASCENSION AND TRISTAN DA CUNHA
</t>
    </r>
    <r>
      <rPr>
        <b/>
        <sz val="11"/>
        <color indexed="8"/>
        <rFont val="Calibri"/>
        <family val="2"/>
      </rPr>
      <t>KN</t>
    </r>
    <r>
      <rPr>
        <sz val="11"/>
        <color theme="1"/>
        <rFont val="Calibri"/>
        <family val="2"/>
      </rPr>
      <t xml:space="preserve"> - SAINT KITTS AND NEVIS
</t>
    </r>
    <r>
      <rPr>
        <b/>
        <sz val="11"/>
        <color indexed="8"/>
        <rFont val="Calibri"/>
        <family val="2"/>
      </rPr>
      <t>LC</t>
    </r>
    <r>
      <rPr>
        <sz val="11"/>
        <color theme="1"/>
        <rFont val="Calibri"/>
        <family val="2"/>
      </rPr>
      <t xml:space="preserve"> - SAINT LUCIA
</t>
    </r>
    <r>
      <rPr>
        <b/>
        <sz val="11"/>
        <color indexed="8"/>
        <rFont val="Calibri"/>
        <family val="2"/>
      </rPr>
      <t>MF</t>
    </r>
    <r>
      <rPr>
        <sz val="11"/>
        <color theme="1"/>
        <rFont val="Calibri"/>
        <family val="2"/>
      </rPr>
      <t xml:space="preserve"> - SAINT MARTIN (FRENCH PART)
</t>
    </r>
    <r>
      <rPr>
        <b/>
        <sz val="11"/>
        <color indexed="8"/>
        <rFont val="Calibri"/>
        <family val="2"/>
      </rPr>
      <t>PM</t>
    </r>
    <r>
      <rPr>
        <sz val="11"/>
        <color theme="1"/>
        <rFont val="Calibri"/>
        <family val="2"/>
      </rPr>
      <t xml:space="preserve"> - SAINT PIERRE AND MIQUELON
</t>
    </r>
    <r>
      <rPr>
        <b/>
        <sz val="11"/>
        <color indexed="8"/>
        <rFont val="Calibri"/>
        <family val="2"/>
      </rPr>
      <t>VC</t>
    </r>
    <r>
      <rPr>
        <sz val="11"/>
        <color theme="1"/>
        <rFont val="Calibri"/>
        <family val="2"/>
      </rPr>
      <t xml:space="preserve"> - SAINT VINCENT AND THE GRENADINES
</t>
    </r>
    <r>
      <rPr>
        <b/>
        <sz val="11"/>
        <color indexed="8"/>
        <rFont val="Calibri"/>
        <family val="2"/>
      </rPr>
      <t>WS</t>
    </r>
    <r>
      <rPr>
        <sz val="11"/>
        <color theme="1"/>
        <rFont val="Calibri"/>
        <family val="2"/>
      </rPr>
      <t xml:space="preserve"> - SAMOA
</t>
    </r>
    <r>
      <rPr>
        <b/>
        <sz val="11"/>
        <color indexed="8"/>
        <rFont val="Calibri"/>
        <family val="2"/>
      </rPr>
      <t>SM</t>
    </r>
    <r>
      <rPr>
        <sz val="11"/>
        <color theme="1"/>
        <rFont val="Calibri"/>
        <family val="2"/>
      </rPr>
      <t xml:space="preserve"> - SAN MARINO
</t>
    </r>
    <r>
      <rPr>
        <b/>
        <sz val="11"/>
        <color indexed="8"/>
        <rFont val="Calibri"/>
        <family val="2"/>
      </rPr>
      <t>ST</t>
    </r>
    <r>
      <rPr>
        <sz val="11"/>
        <color theme="1"/>
        <rFont val="Calibri"/>
        <family val="2"/>
      </rPr>
      <t xml:space="preserve"> - SAO TOME AND PRINCIPE
</t>
    </r>
    <r>
      <rPr>
        <b/>
        <sz val="11"/>
        <color indexed="8"/>
        <rFont val="Calibri"/>
        <family val="2"/>
      </rPr>
      <t>SA</t>
    </r>
    <r>
      <rPr>
        <sz val="11"/>
        <color theme="1"/>
        <rFont val="Calibri"/>
        <family val="2"/>
      </rPr>
      <t xml:space="preserve"> - SAUDI ARABIA
</t>
    </r>
    <r>
      <rPr>
        <b/>
        <sz val="11"/>
        <color indexed="8"/>
        <rFont val="Calibri"/>
        <family val="2"/>
      </rPr>
      <t>SN</t>
    </r>
    <r>
      <rPr>
        <sz val="11"/>
        <color theme="1"/>
        <rFont val="Calibri"/>
        <family val="2"/>
      </rPr>
      <t xml:space="preserve"> - SENEGAL
</t>
    </r>
    <r>
      <rPr>
        <b/>
        <sz val="11"/>
        <color indexed="8"/>
        <rFont val="Calibri"/>
        <family val="2"/>
      </rPr>
      <t>RS</t>
    </r>
    <r>
      <rPr>
        <sz val="11"/>
        <color theme="1"/>
        <rFont val="Calibri"/>
        <family val="2"/>
      </rPr>
      <t xml:space="preserve"> - SERBIA
</t>
    </r>
    <r>
      <rPr>
        <b/>
        <sz val="11"/>
        <color indexed="8"/>
        <rFont val="Calibri"/>
        <family val="2"/>
      </rPr>
      <t>SC</t>
    </r>
    <r>
      <rPr>
        <sz val="11"/>
        <color theme="1"/>
        <rFont val="Calibri"/>
        <family val="2"/>
      </rPr>
      <t xml:space="preserve"> - SEYCHELLES
</t>
    </r>
    <r>
      <rPr>
        <b/>
        <sz val="11"/>
        <color indexed="8"/>
        <rFont val="Calibri"/>
        <family val="2"/>
      </rPr>
      <t>SL</t>
    </r>
    <r>
      <rPr>
        <sz val="11"/>
        <color theme="1"/>
        <rFont val="Calibri"/>
        <family val="2"/>
      </rPr>
      <t xml:space="preserve"> - SIERRA LEONE
</t>
    </r>
    <r>
      <rPr>
        <b/>
        <sz val="11"/>
        <color indexed="8"/>
        <rFont val="Calibri"/>
        <family val="2"/>
      </rPr>
      <t>SG</t>
    </r>
    <r>
      <rPr>
        <sz val="11"/>
        <color theme="1"/>
        <rFont val="Calibri"/>
        <family val="2"/>
      </rPr>
      <t xml:space="preserve"> - SINGAPORE
</t>
    </r>
    <r>
      <rPr>
        <b/>
        <sz val="11"/>
        <color indexed="8"/>
        <rFont val="Calibri"/>
        <family val="2"/>
      </rPr>
      <t>SX</t>
    </r>
    <r>
      <rPr>
        <sz val="11"/>
        <color theme="1"/>
        <rFont val="Calibri"/>
        <family val="2"/>
      </rPr>
      <t xml:space="preserve"> - SINT MAARTEN (DUTCH PART)
</t>
    </r>
    <r>
      <rPr>
        <b/>
        <sz val="11"/>
        <color indexed="8"/>
        <rFont val="Calibri"/>
        <family val="2"/>
      </rPr>
      <t>SK</t>
    </r>
    <r>
      <rPr>
        <sz val="11"/>
        <color theme="1"/>
        <rFont val="Calibri"/>
        <family val="2"/>
      </rPr>
      <t xml:space="preserve"> - SLOVAKIA
</t>
    </r>
    <r>
      <rPr>
        <b/>
        <sz val="11"/>
        <color indexed="8"/>
        <rFont val="Calibri"/>
        <family val="2"/>
      </rPr>
      <t>SI</t>
    </r>
    <r>
      <rPr>
        <sz val="11"/>
        <color theme="1"/>
        <rFont val="Calibri"/>
        <family val="2"/>
      </rPr>
      <t xml:space="preserve"> - SLOVENIA
</t>
    </r>
    <r>
      <rPr>
        <b/>
        <sz val="11"/>
        <color indexed="8"/>
        <rFont val="Calibri"/>
        <family val="2"/>
      </rPr>
      <t>SB</t>
    </r>
    <r>
      <rPr>
        <sz val="11"/>
        <color theme="1"/>
        <rFont val="Calibri"/>
        <family val="2"/>
      </rPr>
      <t xml:space="preserve"> - SOLOMON ISLANDS
</t>
    </r>
    <r>
      <rPr>
        <b/>
        <sz val="11"/>
        <color indexed="8"/>
        <rFont val="Calibri"/>
        <family val="2"/>
      </rPr>
      <t>SO</t>
    </r>
    <r>
      <rPr>
        <sz val="11"/>
        <color theme="1"/>
        <rFont val="Calibri"/>
        <family val="2"/>
      </rPr>
      <t xml:space="preserve"> - SOMALIA
</t>
    </r>
    <r>
      <rPr>
        <b/>
        <sz val="11"/>
        <color indexed="8"/>
        <rFont val="Calibri"/>
        <family val="2"/>
      </rPr>
      <t>ZA</t>
    </r>
    <r>
      <rPr>
        <sz val="11"/>
        <color theme="1"/>
        <rFont val="Calibri"/>
        <family val="2"/>
      </rPr>
      <t xml:space="preserve"> - SOUTH AFRICA
</t>
    </r>
    <r>
      <rPr>
        <b/>
        <sz val="11"/>
        <color indexed="8"/>
        <rFont val="Calibri"/>
        <family val="2"/>
      </rPr>
      <t>GS</t>
    </r>
    <r>
      <rPr>
        <sz val="11"/>
        <color theme="1"/>
        <rFont val="Calibri"/>
        <family val="2"/>
      </rPr>
      <t xml:space="preserve"> - SOUTH GEORGIA AND THE SOUTH SANDWICH ISLANDS
</t>
    </r>
    <r>
      <rPr>
        <b/>
        <sz val="11"/>
        <color indexed="8"/>
        <rFont val="Calibri"/>
        <family val="2"/>
      </rPr>
      <t>SS</t>
    </r>
    <r>
      <rPr>
        <sz val="11"/>
        <color theme="1"/>
        <rFont val="Calibri"/>
        <family val="2"/>
      </rPr>
      <t xml:space="preserve"> - SOUTH SUDAN
</t>
    </r>
    <r>
      <rPr>
        <b/>
        <sz val="11"/>
        <color indexed="8"/>
        <rFont val="Calibri"/>
        <family val="2"/>
      </rPr>
      <t>ES</t>
    </r>
    <r>
      <rPr>
        <sz val="11"/>
        <color theme="1"/>
        <rFont val="Calibri"/>
        <family val="2"/>
      </rPr>
      <t xml:space="preserve"> - SPAIN
</t>
    </r>
    <r>
      <rPr>
        <b/>
        <sz val="11"/>
        <color indexed="8"/>
        <rFont val="Calibri"/>
        <family val="2"/>
      </rPr>
      <t>LK</t>
    </r>
    <r>
      <rPr>
        <sz val="11"/>
        <color theme="1"/>
        <rFont val="Calibri"/>
        <family val="2"/>
      </rPr>
      <t xml:space="preserve"> - SRI LANKA
</t>
    </r>
    <r>
      <rPr>
        <b/>
        <sz val="11"/>
        <color indexed="8"/>
        <rFont val="Calibri"/>
        <family val="2"/>
      </rPr>
      <t>SD</t>
    </r>
    <r>
      <rPr>
        <sz val="11"/>
        <color theme="1"/>
        <rFont val="Calibri"/>
        <family val="2"/>
      </rPr>
      <t xml:space="preserve"> - SUDAN
</t>
    </r>
    <r>
      <rPr>
        <b/>
        <sz val="11"/>
        <color indexed="8"/>
        <rFont val="Calibri"/>
        <family val="2"/>
      </rPr>
      <t>SR</t>
    </r>
    <r>
      <rPr>
        <sz val="11"/>
        <color theme="1"/>
        <rFont val="Calibri"/>
        <family val="2"/>
      </rPr>
      <t xml:space="preserve"> - SURINAME
</t>
    </r>
    <r>
      <rPr>
        <b/>
        <sz val="11"/>
        <color indexed="8"/>
        <rFont val="Calibri"/>
        <family val="2"/>
      </rPr>
      <t>SJ</t>
    </r>
    <r>
      <rPr>
        <sz val="11"/>
        <color theme="1"/>
        <rFont val="Calibri"/>
        <family val="2"/>
      </rPr>
      <t xml:space="preserve"> - SVALBARD AND JAN MAYEN
</t>
    </r>
    <r>
      <rPr>
        <b/>
        <sz val="11"/>
        <color indexed="8"/>
        <rFont val="Calibri"/>
        <family val="2"/>
      </rPr>
      <t>SZ</t>
    </r>
    <r>
      <rPr>
        <sz val="11"/>
        <color theme="1"/>
        <rFont val="Calibri"/>
        <family val="2"/>
      </rPr>
      <t xml:space="preserve"> - SWAZILAND
</t>
    </r>
    <r>
      <rPr>
        <b/>
        <sz val="11"/>
        <color indexed="8"/>
        <rFont val="Calibri"/>
        <family val="2"/>
      </rPr>
      <t>SE</t>
    </r>
    <r>
      <rPr>
        <sz val="11"/>
        <color theme="1"/>
        <rFont val="Calibri"/>
        <family val="2"/>
      </rPr>
      <t xml:space="preserve"> - SWEDEN
</t>
    </r>
    <r>
      <rPr>
        <b/>
        <sz val="11"/>
        <color indexed="8"/>
        <rFont val="Calibri"/>
        <family val="2"/>
      </rPr>
      <t>CH</t>
    </r>
    <r>
      <rPr>
        <sz val="11"/>
        <color theme="1"/>
        <rFont val="Calibri"/>
        <family val="2"/>
      </rPr>
      <t xml:space="preserve"> - SWITZERLAND
</t>
    </r>
    <r>
      <rPr>
        <b/>
        <sz val="11"/>
        <color indexed="8"/>
        <rFont val="Calibri"/>
        <family val="2"/>
      </rPr>
      <t>SY</t>
    </r>
    <r>
      <rPr>
        <sz val="11"/>
        <color theme="1"/>
        <rFont val="Calibri"/>
        <family val="2"/>
      </rPr>
      <t xml:space="preserve"> - SYRIAN ARAB REPUBLIC
</t>
    </r>
    <r>
      <rPr>
        <b/>
        <sz val="11"/>
        <color indexed="8"/>
        <rFont val="Calibri"/>
        <family val="2"/>
      </rPr>
      <t>TW</t>
    </r>
    <r>
      <rPr>
        <sz val="11"/>
        <color theme="1"/>
        <rFont val="Calibri"/>
        <family val="2"/>
      </rPr>
      <t xml:space="preserve"> - TAIWAN
</t>
    </r>
    <r>
      <rPr>
        <b/>
        <sz val="11"/>
        <color indexed="8"/>
        <rFont val="Calibri"/>
        <family val="2"/>
      </rPr>
      <t>TJ</t>
    </r>
    <r>
      <rPr>
        <sz val="11"/>
        <color theme="1"/>
        <rFont val="Calibri"/>
        <family val="2"/>
      </rPr>
      <t xml:space="preserve"> - TAJIKISTAN
</t>
    </r>
    <r>
      <rPr>
        <b/>
        <sz val="11"/>
        <color indexed="8"/>
        <rFont val="Calibri"/>
        <family val="2"/>
      </rPr>
      <t>TZ</t>
    </r>
    <r>
      <rPr>
        <sz val="11"/>
        <color theme="1"/>
        <rFont val="Calibri"/>
        <family val="2"/>
      </rPr>
      <t xml:space="preserve"> - TANZANIA, UNITED REPUBLIC OF
</t>
    </r>
    <r>
      <rPr>
        <b/>
        <sz val="11"/>
        <color indexed="8"/>
        <rFont val="Calibri"/>
        <family val="2"/>
      </rPr>
      <t>TH</t>
    </r>
    <r>
      <rPr>
        <sz val="11"/>
        <color theme="1"/>
        <rFont val="Calibri"/>
        <family val="2"/>
      </rPr>
      <t xml:space="preserve"> - THAILAND
</t>
    </r>
    <r>
      <rPr>
        <b/>
        <sz val="11"/>
        <color indexed="8"/>
        <rFont val="Calibri"/>
        <family val="2"/>
      </rPr>
      <t>TL</t>
    </r>
    <r>
      <rPr>
        <sz val="11"/>
        <color theme="1"/>
        <rFont val="Calibri"/>
        <family val="2"/>
      </rPr>
      <t xml:space="preserve"> - TIMOR-LESTE
</t>
    </r>
    <r>
      <rPr>
        <b/>
        <sz val="11"/>
        <color indexed="8"/>
        <rFont val="Calibri"/>
        <family val="2"/>
      </rPr>
      <t>TG</t>
    </r>
    <r>
      <rPr>
        <sz val="11"/>
        <color theme="1"/>
        <rFont val="Calibri"/>
        <family val="2"/>
      </rPr>
      <t xml:space="preserve"> - TOGO
</t>
    </r>
    <r>
      <rPr>
        <b/>
        <sz val="11"/>
        <color indexed="8"/>
        <rFont val="Calibri"/>
        <family val="2"/>
      </rPr>
      <t>TK</t>
    </r>
    <r>
      <rPr>
        <sz val="11"/>
        <color theme="1"/>
        <rFont val="Calibri"/>
        <family val="2"/>
      </rPr>
      <t xml:space="preserve"> - TOKELAU
</t>
    </r>
    <r>
      <rPr>
        <b/>
        <sz val="11"/>
        <color indexed="8"/>
        <rFont val="Calibri"/>
        <family val="2"/>
      </rPr>
      <t>TO</t>
    </r>
    <r>
      <rPr>
        <sz val="11"/>
        <color theme="1"/>
        <rFont val="Calibri"/>
        <family val="2"/>
      </rPr>
      <t xml:space="preserve"> - TONGA
</t>
    </r>
    <r>
      <rPr>
        <b/>
        <sz val="11"/>
        <color indexed="8"/>
        <rFont val="Calibri"/>
        <family val="2"/>
      </rPr>
      <t>TT</t>
    </r>
    <r>
      <rPr>
        <sz val="11"/>
        <color theme="1"/>
        <rFont val="Calibri"/>
        <family val="2"/>
      </rPr>
      <t xml:space="preserve"> - TRINIDAD AND TOBAGO
</t>
    </r>
    <r>
      <rPr>
        <b/>
        <sz val="11"/>
        <color indexed="8"/>
        <rFont val="Calibri"/>
        <family val="2"/>
      </rPr>
      <t>TN</t>
    </r>
    <r>
      <rPr>
        <sz val="11"/>
        <color theme="1"/>
        <rFont val="Calibri"/>
        <family val="2"/>
      </rPr>
      <t xml:space="preserve"> - TUNISIA
</t>
    </r>
    <r>
      <rPr>
        <b/>
        <sz val="11"/>
        <color indexed="8"/>
        <rFont val="Calibri"/>
        <family val="2"/>
      </rPr>
      <t>TR</t>
    </r>
    <r>
      <rPr>
        <sz val="11"/>
        <color theme="1"/>
        <rFont val="Calibri"/>
        <family val="2"/>
      </rPr>
      <t xml:space="preserve"> - TURKEY
</t>
    </r>
    <r>
      <rPr>
        <b/>
        <sz val="11"/>
        <color indexed="8"/>
        <rFont val="Calibri"/>
        <family val="2"/>
      </rPr>
      <t>TM</t>
    </r>
    <r>
      <rPr>
        <sz val="11"/>
        <color theme="1"/>
        <rFont val="Calibri"/>
        <family val="2"/>
      </rPr>
      <t xml:space="preserve"> - TURKMENISTAN
</t>
    </r>
    <r>
      <rPr>
        <b/>
        <sz val="11"/>
        <color indexed="8"/>
        <rFont val="Calibri"/>
        <family val="2"/>
      </rPr>
      <t>TC</t>
    </r>
    <r>
      <rPr>
        <sz val="11"/>
        <color theme="1"/>
        <rFont val="Calibri"/>
        <family val="2"/>
      </rPr>
      <t xml:space="preserve"> - TURKS AND CAICOS ISLANDS
</t>
    </r>
    <r>
      <rPr>
        <b/>
        <sz val="11"/>
        <color indexed="8"/>
        <rFont val="Calibri"/>
        <family val="2"/>
      </rPr>
      <t>TV</t>
    </r>
    <r>
      <rPr>
        <sz val="11"/>
        <color theme="1"/>
        <rFont val="Calibri"/>
        <family val="2"/>
      </rPr>
      <t xml:space="preserve"> - TUVALU
</t>
    </r>
    <r>
      <rPr>
        <b/>
        <sz val="11"/>
        <color indexed="8"/>
        <rFont val="Calibri"/>
        <family val="2"/>
      </rPr>
      <t>UG</t>
    </r>
    <r>
      <rPr>
        <sz val="11"/>
        <color theme="1"/>
        <rFont val="Calibri"/>
        <family val="2"/>
      </rPr>
      <t xml:space="preserve"> - UGANDA
</t>
    </r>
    <r>
      <rPr>
        <b/>
        <sz val="11"/>
        <color indexed="8"/>
        <rFont val="Calibri"/>
        <family val="2"/>
      </rPr>
      <t>UA</t>
    </r>
    <r>
      <rPr>
        <sz val="11"/>
        <color theme="1"/>
        <rFont val="Calibri"/>
        <family val="2"/>
      </rPr>
      <t xml:space="preserve"> - UKRAINE
</t>
    </r>
    <r>
      <rPr>
        <b/>
        <sz val="11"/>
        <color indexed="8"/>
        <rFont val="Calibri"/>
        <family val="2"/>
      </rPr>
      <t>AE</t>
    </r>
    <r>
      <rPr>
        <sz val="11"/>
        <color theme="1"/>
        <rFont val="Calibri"/>
        <family val="2"/>
      </rPr>
      <t xml:space="preserve"> - UNITED ARAB EMIRATES
</t>
    </r>
    <r>
      <rPr>
        <b/>
        <sz val="11"/>
        <color indexed="8"/>
        <rFont val="Calibri"/>
        <family val="2"/>
      </rPr>
      <t>GB</t>
    </r>
    <r>
      <rPr>
        <sz val="11"/>
        <color theme="1"/>
        <rFont val="Calibri"/>
        <family val="2"/>
      </rPr>
      <t xml:space="preserve"> - UNITED KINGDOM
</t>
    </r>
    <r>
      <rPr>
        <b/>
        <sz val="11"/>
        <color indexed="8"/>
        <rFont val="Calibri"/>
        <family val="2"/>
      </rPr>
      <t>US</t>
    </r>
    <r>
      <rPr>
        <sz val="11"/>
        <color theme="1"/>
        <rFont val="Calibri"/>
        <family val="2"/>
      </rPr>
      <t xml:space="preserve"> - UNITED STATES
</t>
    </r>
    <r>
      <rPr>
        <b/>
        <sz val="11"/>
        <color indexed="8"/>
        <rFont val="Calibri"/>
        <family val="2"/>
      </rPr>
      <t>UM</t>
    </r>
    <r>
      <rPr>
        <sz val="11"/>
        <color theme="1"/>
        <rFont val="Calibri"/>
        <family val="2"/>
      </rPr>
      <t xml:space="preserve"> - UNITED STATES MINOR OUTLYING ISLANDS
</t>
    </r>
    <r>
      <rPr>
        <b/>
        <sz val="11"/>
        <color indexed="8"/>
        <rFont val="Calibri"/>
        <family val="2"/>
      </rPr>
      <t>UY</t>
    </r>
    <r>
      <rPr>
        <sz val="11"/>
        <color theme="1"/>
        <rFont val="Calibri"/>
        <family val="2"/>
      </rPr>
      <t xml:space="preserve"> - URUGUAY
</t>
    </r>
    <r>
      <rPr>
        <b/>
        <sz val="11"/>
        <color indexed="8"/>
        <rFont val="Calibri"/>
        <family val="2"/>
      </rPr>
      <t>UZ</t>
    </r>
    <r>
      <rPr>
        <sz val="11"/>
        <color theme="1"/>
        <rFont val="Calibri"/>
        <family val="2"/>
      </rPr>
      <t xml:space="preserve"> - UZBEKISTAN
</t>
    </r>
    <r>
      <rPr>
        <b/>
        <sz val="11"/>
        <color indexed="8"/>
        <rFont val="Calibri"/>
        <family val="2"/>
      </rPr>
      <t>VU</t>
    </r>
    <r>
      <rPr>
        <sz val="11"/>
        <color theme="1"/>
        <rFont val="Calibri"/>
        <family val="2"/>
      </rPr>
      <t xml:space="preserve"> - VANUATU
</t>
    </r>
    <r>
      <rPr>
        <b/>
        <sz val="11"/>
        <color indexed="8"/>
        <rFont val="Calibri"/>
        <family val="2"/>
      </rPr>
      <t>VE</t>
    </r>
    <r>
      <rPr>
        <sz val="11"/>
        <color theme="1"/>
        <rFont val="Calibri"/>
        <family val="2"/>
      </rPr>
      <t xml:space="preserve"> - VENEZUELA, BOLIVARIAN REPUBLIC OF
</t>
    </r>
    <r>
      <rPr>
        <b/>
        <sz val="11"/>
        <color indexed="8"/>
        <rFont val="Calibri"/>
        <family val="2"/>
      </rPr>
      <t>VN</t>
    </r>
    <r>
      <rPr>
        <sz val="11"/>
        <color theme="1"/>
        <rFont val="Calibri"/>
        <family val="2"/>
      </rPr>
      <t xml:space="preserve"> - VIET NAM
</t>
    </r>
    <r>
      <rPr>
        <b/>
        <sz val="11"/>
        <color indexed="8"/>
        <rFont val="Calibri"/>
        <family val="2"/>
      </rPr>
      <t>VG</t>
    </r>
    <r>
      <rPr>
        <sz val="11"/>
        <color theme="1"/>
        <rFont val="Calibri"/>
        <family val="2"/>
      </rPr>
      <t xml:space="preserve"> - VIRGIN ISLANDS, BRITISH
</t>
    </r>
    <r>
      <rPr>
        <b/>
        <sz val="11"/>
        <color indexed="8"/>
        <rFont val="Calibri"/>
        <family val="2"/>
      </rPr>
      <t>VI</t>
    </r>
    <r>
      <rPr>
        <sz val="11"/>
        <color theme="1"/>
        <rFont val="Calibri"/>
        <family val="2"/>
      </rPr>
      <t xml:space="preserve"> - VIRGIN ISLANDS, U.S.
</t>
    </r>
    <r>
      <rPr>
        <b/>
        <sz val="11"/>
        <color indexed="8"/>
        <rFont val="Calibri"/>
        <family val="2"/>
      </rPr>
      <t>WF</t>
    </r>
    <r>
      <rPr>
        <sz val="11"/>
        <color theme="1"/>
        <rFont val="Calibri"/>
        <family val="2"/>
      </rPr>
      <t xml:space="preserve"> - WALLIS AND FUTUNA
</t>
    </r>
    <r>
      <rPr>
        <b/>
        <sz val="11"/>
        <color indexed="8"/>
        <rFont val="Calibri"/>
        <family val="2"/>
      </rPr>
      <t>EH</t>
    </r>
    <r>
      <rPr>
        <sz val="11"/>
        <color theme="1"/>
        <rFont val="Calibri"/>
        <family val="2"/>
      </rPr>
      <t xml:space="preserve"> - WESTERN SAHARA
</t>
    </r>
    <r>
      <rPr>
        <b/>
        <sz val="11"/>
        <color indexed="8"/>
        <rFont val="Calibri"/>
        <family val="2"/>
      </rPr>
      <t>YE</t>
    </r>
    <r>
      <rPr>
        <sz val="11"/>
        <color theme="1"/>
        <rFont val="Calibri"/>
        <family val="2"/>
      </rPr>
      <t xml:space="preserve"> - YEMEN
</t>
    </r>
    <r>
      <rPr>
        <b/>
        <sz val="11"/>
        <color indexed="8"/>
        <rFont val="Calibri"/>
        <family val="2"/>
      </rPr>
      <t>ZM</t>
    </r>
    <r>
      <rPr>
        <sz val="11"/>
        <color theme="1"/>
        <rFont val="Calibri"/>
        <family val="2"/>
      </rPr>
      <t xml:space="preserve"> - ZAMBIA
</t>
    </r>
    <r>
      <rPr>
        <b/>
        <sz val="11"/>
        <color indexed="8"/>
        <rFont val="Calibri"/>
        <family val="2"/>
      </rPr>
      <t>ZW</t>
    </r>
    <r>
      <rPr>
        <sz val="11"/>
        <color theme="1"/>
        <rFont val="Calibri"/>
        <family val="2"/>
      </rPr>
      <t xml:space="preserve"> - ZIMBABWE
</t>
    </r>
  </si>
  <si>
    <t>Adult Education -&gt; AE Staff -&gt; Contact -&gt; Address
Adult Education -&gt; AE Student -&gt; Contact -&gt; Address
Career and Technical -&gt; CTE Student -&gt; Contact -&gt; Address
Early Learning -&gt; EL Child -&gt; Contact -&gt; Address
Early Learning -&gt; EL Staff -&gt; Contact -&gt; Address
Early Learning -&gt; Parent/Guardian -&gt; Contact -&gt; Address
K12 -&gt; K12 Staff -&gt; Contact -&gt; Address
K12 -&gt; K12 Student -&gt; Contact -&gt; Address
K12 -&gt; Parent/Guardian -&gt; Contact -&gt; Address
Postsecondary -&gt; PS Staff -&gt; Contact -&gt; Address
Postsecondary -&gt; PS Student -&gt; Contact -&gt; Address</t>
  </si>
  <si>
    <t>Adult Education -&gt; AE Student -&gt; Academic Record (added)
Early Learning -&gt; EL Staff -&gt; Education (added)
K12 -&gt; K12 Student -&gt; Academic Record
Postsecondary -&gt; PS Student -&gt; Academic Record
Postsecondary -&gt; PS Student -&gt; K12 Transcript</t>
  </si>
  <si>
    <t>Adult Education -&gt; AE Student -&gt; Status (added)
K12 -&gt; K12 Student -&gt; Disability</t>
  </si>
  <si>
    <t>Adult Education -&gt; AE Student -&gt; Status</t>
  </si>
  <si>
    <t>Adult Education -&gt; AE Staff -&gt; Contact -&gt; Email (added)
Adult Education -&gt; AE Student -&gt; Contact -&gt; Email (added)
Career and Technical -&gt; CTE Student -&gt; Contact -&gt; Email (added)
Early Learning -&gt; EL Staff -&gt; Contact -&gt; Email
Early Learning -&gt; Parent/Guardian -&gt; Contact -&gt; Email
K12 -&gt; K12 Staff -&gt; Contact -&gt; Email
K12 -&gt; K12 Student -&gt; Contact -&gt; Email
K12 -&gt; Parent/Guardian -&gt; Contact -&gt; Email
Postsecondary -&gt; PS Student -&gt; Contact -&gt; Email</t>
  </si>
  <si>
    <t>Adult Education -&gt; AE Student -&gt; Employment
K12 -&gt; K12 Student -&gt; Employment
Postsecondary -&gt; PS Student -&gt; Employment
Workforce -&gt; Quarterly Employment Record</t>
  </si>
  <si>
    <t>Adult Education -&gt; AE Student -&gt; Program Participation (added)
Early Learning -&gt; EL Child -&gt; EL Educational Experiences</t>
  </si>
  <si>
    <t>Adult Education -&gt; AE Student -&gt; Program Participation (added)
Early Learning -&gt; EL Child -&gt; EL Educational Experiences
K12 -&gt; K12 Student -&gt; Enrollment
Postsecondary -&gt; PS Student -&gt; Enrollment</t>
  </si>
  <si>
    <t>Adult Education -&gt; AE Staff -&gt; Identity -&gt; Name (added)
Adult Education -&gt; AE Student -&gt; Identity -&gt; Name (added)
Career and Technical -&gt; CTE Student -&gt; Identity -&gt; Name (added)
Early Learning -&gt; EL Child -&gt; Identity -&gt; Name
Early Learning -&gt; EL Staff -&gt; Identity -&gt; Name
Early Learning -&gt; Parent/Guardian -&gt; Identity -&gt; Name
K12 -&gt; K12 Staff -&gt; Identity -&gt; Name
K12 -&gt; K12 Student -&gt; Identity -&gt; Name
K12 -&gt; Parent/Guardian -&gt; Identity -&gt; Name
Postsecondary -&gt; PS Staff -&gt; Identity -&gt; Name
Postsecondary -&gt; PS Student -&gt; Identity -&gt; Name
Workforce -&gt; Workforce Program Participant -&gt; Identity -&gt; Name (added)</t>
  </si>
  <si>
    <t>Adult Education -&gt; AE Staff -&gt; Identity -&gt; Name
Adult Education -&gt; AE Student -&gt; Identity -&gt; Name (added)
Career and Technical -&gt; CTE Student -&gt; Identity -&gt; Name (added)
Early Learning -&gt; EL Child -&gt; Identity -&gt; Name
Early Learning -&gt; EL Staff -&gt; Identity -&gt; Name
Early Learning -&gt; Parent/Guardian -&gt; Identity -&gt; Name
K12 -&gt; K12 Staff -&gt; Identity -&gt; Name
K12 -&gt; K12 Student -&gt; Identity -&gt; Name
K12 -&gt; Parent/Guardian -&gt; Identity -&gt; Name
Postsecondary -&gt; PS Staff -&gt; Identity -&gt; Name
Postsecondary -&gt; PS Student -&gt; Identity -&gt; Name
Workforce -&gt; Workforce Program Participant -&gt; Identity -&gt; Name (added)</t>
  </si>
  <si>
    <t>Adult Education -&gt; AE Student -&gt; Academic Record (added)
K12 -&gt; K12 Student -&gt; Academic Record
Postsecondary -&gt; PS Student -&gt; K12 Transcript</t>
  </si>
  <si>
    <r>
      <t>01043</t>
    </r>
    <r>
      <rPr>
        <sz val="11"/>
        <color theme="1"/>
        <rFont val="Calibri"/>
        <family val="2"/>
      </rPr>
      <t xml:space="preserve"> - No school completed 
</t>
    </r>
    <r>
      <rPr>
        <b/>
        <sz val="11"/>
        <color indexed="8"/>
        <rFont val="Calibri"/>
        <family val="2"/>
      </rPr>
      <t>00788</t>
    </r>
    <r>
      <rPr>
        <sz val="11"/>
        <color theme="1"/>
        <rFont val="Calibri"/>
        <family val="2"/>
      </rPr>
      <t xml:space="preserve"> - Preschool 
</t>
    </r>
    <r>
      <rPr>
        <b/>
        <sz val="11"/>
        <color indexed="8"/>
        <rFont val="Calibri"/>
        <family val="2"/>
      </rPr>
      <t>00805</t>
    </r>
    <r>
      <rPr>
        <sz val="11"/>
        <color theme="1"/>
        <rFont val="Calibri"/>
        <family val="2"/>
      </rPr>
      <t xml:space="preserve"> - Kindergarten 
</t>
    </r>
    <r>
      <rPr>
        <b/>
        <sz val="11"/>
        <color indexed="8"/>
        <rFont val="Calibri"/>
        <family val="2"/>
      </rPr>
      <t>00790</t>
    </r>
    <r>
      <rPr>
        <sz val="11"/>
        <color theme="1"/>
        <rFont val="Calibri"/>
        <family val="2"/>
      </rPr>
      <t xml:space="preserve"> - First grade 
</t>
    </r>
    <r>
      <rPr>
        <b/>
        <sz val="11"/>
        <color indexed="8"/>
        <rFont val="Calibri"/>
        <family val="2"/>
      </rPr>
      <t>00791</t>
    </r>
    <r>
      <rPr>
        <sz val="11"/>
        <color theme="1"/>
        <rFont val="Calibri"/>
        <family val="2"/>
      </rPr>
      <t xml:space="preserve"> - Second grade 
</t>
    </r>
    <r>
      <rPr>
        <b/>
        <sz val="11"/>
        <color indexed="8"/>
        <rFont val="Calibri"/>
        <family val="2"/>
      </rPr>
      <t>00792</t>
    </r>
    <r>
      <rPr>
        <sz val="11"/>
        <color theme="1"/>
        <rFont val="Calibri"/>
        <family val="2"/>
      </rPr>
      <t xml:space="preserve"> - Third grade 
</t>
    </r>
    <r>
      <rPr>
        <b/>
        <sz val="11"/>
        <color indexed="8"/>
        <rFont val="Calibri"/>
        <family val="2"/>
      </rPr>
      <t>00793</t>
    </r>
    <r>
      <rPr>
        <sz val="11"/>
        <color theme="1"/>
        <rFont val="Calibri"/>
        <family val="2"/>
      </rPr>
      <t xml:space="preserve"> - Fourth grade 
</t>
    </r>
    <r>
      <rPr>
        <b/>
        <sz val="11"/>
        <color indexed="8"/>
        <rFont val="Calibri"/>
        <family val="2"/>
      </rPr>
      <t>00794</t>
    </r>
    <r>
      <rPr>
        <sz val="11"/>
        <color theme="1"/>
        <rFont val="Calibri"/>
        <family val="2"/>
      </rPr>
      <t xml:space="preserve"> - Fifth grade 
</t>
    </r>
    <r>
      <rPr>
        <b/>
        <sz val="11"/>
        <color indexed="8"/>
        <rFont val="Calibri"/>
        <family val="2"/>
      </rPr>
      <t>00795</t>
    </r>
    <r>
      <rPr>
        <sz val="11"/>
        <color theme="1"/>
        <rFont val="Calibri"/>
        <family val="2"/>
      </rPr>
      <t xml:space="preserve"> - Sixth grade 
</t>
    </r>
    <r>
      <rPr>
        <b/>
        <sz val="11"/>
        <color indexed="8"/>
        <rFont val="Calibri"/>
        <family val="2"/>
      </rPr>
      <t>00796</t>
    </r>
    <r>
      <rPr>
        <sz val="11"/>
        <color theme="1"/>
        <rFont val="Calibri"/>
        <family val="2"/>
      </rPr>
      <t xml:space="preserve"> - Seventh grade 
</t>
    </r>
    <r>
      <rPr>
        <b/>
        <sz val="11"/>
        <color indexed="8"/>
        <rFont val="Calibri"/>
        <family val="2"/>
      </rPr>
      <t>00798</t>
    </r>
    <r>
      <rPr>
        <sz val="11"/>
        <color theme="1"/>
        <rFont val="Calibri"/>
        <family val="2"/>
      </rPr>
      <t xml:space="preserve"> - Eighth grade 
</t>
    </r>
    <r>
      <rPr>
        <b/>
        <sz val="11"/>
        <color indexed="8"/>
        <rFont val="Calibri"/>
        <family val="2"/>
      </rPr>
      <t>00799</t>
    </r>
    <r>
      <rPr>
        <sz val="11"/>
        <color theme="1"/>
        <rFont val="Calibri"/>
        <family val="2"/>
      </rPr>
      <t xml:space="preserve"> - Ninth grade 
</t>
    </r>
    <r>
      <rPr>
        <b/>
        <sz val="11"/>
        <color indexed="8"/>
        <rFont val="Calibri"/>
        <family val="2"/>
      </rPr>
      <t>00800</t>
    </r>
    <r>
      <rPr>
        <sz val="11"/>
        <color theme="1"/>
        <rFont val="Calibri"/>
        <family val="2"/>
      </rPr>
      <t xml:space="preserve"> - Tenth grade 
</t>
    </r>
    <r>
      <rPr>
        <b/>
        <sz val="11"/>
        <color indexed="8"/>
        <rFont val="Calibri"/>
        <family val="2"/>
      </rPr>
      <t>00801</t>
    </r>
    <r>
      <rPr>
        <sz val="11"/>
        <color theme="1"/>
        <rFont val="Calibri"/>
        <family val="2"/>
      </rPr>
      <t xml:space="preserve"> - Eleventh Grade 
</t>
    </r>
    <r>
      <rPr>
        <b/>
        <sz val="11"/>
        <color indexed="8"/>
        <rFont val="Calibri"/>
        <family val="2"/>
      </rPr>
      <t>01809</t>
    </r>
    <r>
      <rPr>
        <sz val="11"/>
        <color theme="1"/>
        <rFont val="Calibri"/>
        <family val="2"/>
      </rPr>
      <t xml:space="preserve"> - 12th grade, no diploma 
</t>
    </r>
    <r>
      <rPr>
        <b/>
        <sz val="11"/>
        <color indexed="8"/>
        <rFont val="Calibri"/>
        <family val="2"/>
      </rPr>
      <t>01044</t>
    </r>
    <r>
      <rPr>
        <sz val="11"/>
        <color theme="1"/>
        <rFont val="Calibri"/>
        <family val="2"/>
      </rPr>
      <t xml:space="preserve"> - High school diploma 
</t>
    </r>
    <r>
      <rPr>
        <b/>
        <sz val="11"/>
        <color indexed="8"/>
        <rFont val="Calibri"/>
        <family val="2"/>
      </rPr>
      <t>02408</t>
    </r>
    <r>
      <rPr>
        <sz val="11"/>
        <color theme="1"/>
        <rFont val="Calibri"/>
        <family val="2"/>
      </rPr>
      <t xml:space="preserve"> - High school completers (e.g., certificate of attendance) 
</t>
    </r>
    <r>
      <rPr>
        <b/>
        <sz val="11"/>
        <color indexed="8"/>
        <rFont val="Calibri"/>
        <family val="2"/>
      </rPr>
      <t>02409</t>
    </r>
    <r>
      <rPr>
        <sz val="11"/>
        <color theme="1"/>
        <rFont val="Calibri"/>
        <family val="2"/>
      </rPr>
      <t xml:space="preserve"> - High school equivalency (e.g., GED) 
</t>
    </r>
    <r>
      <rPr>
        <b/>
        <sz val="11"/>
        <color indexed="8"/>
        <rFont val="Calibri"/>
        <family val="2"/>
      </rPr>
      <t>00819</t>
    </r>
    <r>
      <rPr>
        <sz val="11"/>
        <color theme="1"/>
        <rFont val="Calibri"/>
        <family val="2"/>
      </rPr>
      <t xml:space="preserve"> - Career and Technical Education certificate
</t>
    </r>
    <r>
      <rPr>
        <b/>
        <sz val="11"/>
        <color indexed="8"/>
        <rFont val="Calibri"/>
        <family val="2"/>
      </rPr>
      <t>00803</t>
    </r>
    <r>
      <rPr>
        <sz val="11"/>
        <color theme="1"/>
        <rFont val="Calibri"/>
        <family val="2"/>
      </rPr>
      <t xml:space="preserve"> - Grade 13
</t>
    </r>
    <r>
      <rPr>
        <b/>
        <sz val="11"/>
        <color indexed="8"/>
        <rFont val="Calibri"/>
        <family val="2"/>
      </rPr>
      <t>01049</t>
    </r>
    <r>
      <rPr>
        <sz val="11"/>
        <color theme="1"/>
        <rFont val="Calibri"/>
        <family val="2"/>
      </rPr>
      <t xml:space="preserve"> - Some college but no degree 
</t>
    </r>
    <r>
      <rPr>
        <b/>
        <sz val="11"/>
        <color indexed="8"/>
        <rFont val="Calibri"/>
        <family val="2"/>
      </rPr>
      <t>01047</t>
    </r>
    <r>
      <rPr>
        <sz val="11"/>
        <color theme="1"/>
        <rFont val="Calibri"/>
        <family val="2"/>
      </rPr>
      <t xml:space="preserve"> - Formal award, certificate or diploma (less than one year) 
</t>
    </r>
    <r>
      <rPr>
        <b/>
        <sz val="11"/>
        <color indexed="8"/>
        <rFont val="Calibri"/>
        <family val="2"/>
      </rPr>
      <t>01048</t>
    </r>
    <r>
      <rPr>
        <sz val="11"/>
        <color theme="1"/>
        <rFont val="Calibri"/>
        <family val="2"/>
      </rPr>
      <t xml:space="preserve"> - Formal award, certificate or diploma (more than or equal to one year) 
</t>
    </r>
    <r>
      <rPr>
        <b/>
        <sz val="11"/>
        <color indexed="8"/>
        <rFont val="Calibri"/>
        <family val="2"/>
      </rPr>
      <t>01050</t>
    </r>
    <r>
      <rPr>
        <sz val="11"/>
        <color theme="1"/>
        <rFont val="Calibri"/>
        <family val="2"/>
      </rPr>
      <t xml:space="preserve"> - Associate's degree (two years or more) 
</t>
    </r>
    <r>
      <rPr>
        <b/>
        <sz val="11"/>
        <color indexed="8"/>
        <rFont val="Calibri"/>
        <family val="2"/>
      </rPr>
      <t>73063</t>
    </r>
    <r>
      <rPr>
        <sz val="11"/>
        <color theme="1"/>
        <rFont val="Calibri"/>
        <family val="2"/>
      </rPr>
      <t xml:space="preserve"> - Adult education certification, endorsement, or degree
</t>
    </r>
    <r>
      <rPr>
        <b/>
        <sz val="11"/>
        <color indexed="8"/>
        <rFont val="Calibri"/>
        <family val="2"/>
      </rPr>
      <t>01051</t>
    </r>
    <r>
      <rPr>
        <sz val="11"/>
        <color theme="1"/>
        <rFont val="Calibri"/>
        <family val="2"/>
      </rPr>
      <t xml:space="preserve"> - Bachelor's (Baccalaureate) degree 
</t>
    </r>
    <r>
      <rPr>
        <b/>
        <sz val="11"/>
        <color indexed="8"/>
        <rFont val="Calibri"/>
        <family val="2"/>
      </rPr>
      <t>01054</t>
    </r>
    <r>
      <rPr>
        <sz val="11"/>
        <color theme="1"/>
        <rFont val="Calibri"/>
        <family val="2"/>
      </rPr>
      <t xml:space="preserve"> - Master's degree (e.g., M.A., M.S., M. Eng., M.Ed., M.S.W., M.B.A., M.L.S.) 
</t>
    </r>
    <r>
      <rPr>
        <b/>
        <sz val="11"/>
        <color indexed="8"/>
        <rFont val="Calibri"/>
        <family val="2"/>
      </rPr>
      <t>01055</t>
    </r>
    <r>
      <rPr>
        <sz val="11"/>
        <color theme="1"/>
        <rFont val="Calibri"/>
        <family val="2"/>
      </rPr>
      <t xml:space="preserve"> - Specialist's degree (e.g., Ed.S.) 
</t>
    </r>
    <r>
      <rPr>
        <b/>
        <sz val="11"/>
        <color indexed="8"/>
        <rFont val="Calibri"/>
        <family val="2"/>
      </rPr>
      <t>73081</t>
    </r>
    <r>
      <rPr>
        <sz val="11"/>
        <color theme="1"/>
        <rFont val="Calibri"/>
        <family val="2"/>
      </rPr>
      <t xml:space="preserve"> - Post-master’s certificate
</t>
    </r>
    <r>
      <rPr>
        <b/>
        <sz val="11"/>
        <color indexed="8"/>
        <rFont val="Calibri"/>
        <family val="2"/>
      </rPr>
      <t>01052</t>
    </r>
    <r>
      <rPr>
        <sz val="11"/>
        <color theme="1"/>
        <rFont val="Calibri"/>
        <family val="2"/>
      </rPr>
      <t xml:space="preserve"> - Graduate certificate 
</t>
    </r>
    <r>
      <rPr>
        <b/>
        <sz val="11"/>
        <color indexed="8"/>
        <rFont val="Calibri"/>
        <family val="2"/>
      </rPr>
      <t>01057</t>
    </r>
    <r>
      <rPr>
        <sz val="11"/>
        <color theme="1"/>
        <rFont val="Calibri"/>
        <family val="2"/>
      </rPr>
      <t xml:space="preserve"> - Doctoral (Doctor's) degree 
</t>
    </r>
    <r>
      <rPr>
        <b/>
        <sz val="11"/>
        <color indexed="8"/>
        <rFont val="Calibri"/>
        <family val="2"/>
      </rPr>
      <t>01053</t>
    </r>
    <r>
      <rPr>
        <sz val="11"/>
        <color theme="1"/>
        <rFont val="Calibri"/>
        <family val="2"/>
      </rPr>
      <t xml:space="preserve"> - First-professional degree 
</t>
    </r>
    <r>
      <rPr>
        <b/>
        <sz val="11"/>
        <color indexed="8"/>
        <rFont val="Calibri"/>
        <family val="2"/>
      </rPr>
      <t>01056</t>
    </r>
    <r>
      <rPr>
        <sz val="11"/>
        <color theme="1"/>
        <rFont val="Calibri"/>
        <family val="2"/>
      </rPr>
      <t xml:space="preserve"> - Post-professional degree 
</t>
    </r>
    <r>
      <rPr>
        <b/>
        <sz val="11"/>
        <color indexed="8"/>
        <rFont val="Calibri"/>
        <family val="2"/>
      </rPr>
      <t>73082</t>
    </r>
    <r>
      <rPr>
        <sz val="11"/>
        <color theme="1"/>
        <rFont val="Calibri"/>
        <family val="2"/>
      </rPr>
      <t xml:space="preserve"> - Doctor’s degree-research/scholarship
</t>
    </r>
    <r>
      <rPr>
        <b/>
        <sz val="11"/>
        <color indexed="8"/>
        <rFont val="Calibri"/>
        <family val="2"/>
      </rPr>
      <t>73083</t>
    </r>
    <r>
      <rPr>
        <sz val="11"/>
        <color theme="1"/>
        <rFont val="Calibri"/>
        <family val="2"/>
      </rPr>
      <t xml:space="preserve"> - Doctor’s degree-professional practice
</t>
    </r>
    <r>
      <rPr>
        <b/>
        <sz val="11"/>
        <color indexed="8"/>
        <rFont val="Calibri"/>
        <family val="2"/>
      </rPr>
      <t>73084</t>
    </r>
    <r>
      <rPr>
        <sz val="11"/>
        <color theme="1"/>
        <rFont val="Calibri"/>
        <family val="2"/>
      </rPr>
      <t xml:space="preserve"> - Doctor’s degree-other
</t>
    </r>
    <r>
      <rPr>
        <b/>
        <sz val="11"/>
        <color indexed="8"/>
        <rFont val="Calibri"/>
        <family val="2"/>
      </rPr>
      <t>73085</t>
    </r>
    <r>
      <rPr>
        <sz val="11"/>
        <color theme="1"/>
        <rFont val="Calibri"/>
        <family val="2"/>
      </rPr>
      <t xml:space="preserve"> - Doctor’s degree-research/scholarship
</t>
    </r>
    <r>
      <rPr>
        <b/>
        <sz val="11"/>
        <color indexed="8"/>
        <rFont val="Calibri"/>
        <family val="2"/>
      </rPr>
      <t>09999</t>
    </r>
    <r>
      <rPr>
        <sz val="11"/>
        <color theme="1"/>
        <rFont val="Calibri"/>
        <family val="2"/>
      </rPr>
      <t xml:space="preserve"> - Other
</t>
    </r>
  </si>
  <si>
    <t>Adult Education -&gt; AE Student -&gt; Academic Record (added)
Early Learning -&gt; EL Staff -&gt; Education (added)
Early Learning -&gt; Parent/Guardian -&gt; Education
K12 -&gt; K12 Staff -&gt; Credential</t>
  </si>
  <si>
    <t>Adult Education -&gt; AE Provider (added)
Postsecondary -&gt; PS Institution -&gt; Directory</t>
  </si>
  <si>
    <t>Adult Education -&gt; AE Provider (added)
Early Learning -&gt; EL Staff -&gt; Education
K12 -&gt; K12 School -&gt; Identification
Postsecondary -&gt; PS Institution -&gt; Directory
Postsecondary -&gt; PS Student -&gt; K12 Transcript</t>
  </si>
  <si>
    <t>Adult Education -&gt; AE Staff -&gt; Identity -&gt; Other Name
Adult Education -&gt; AE Student -&gt; Identity -&gt; Other Name (added)
Career and Technical -&gt; CTE Student -&gt; Identity -&gt; Other Name (added)
Early Learning -&gt; EL Child -&gt; Identity -&gt; Other Name (added)
Early Learning -&gt; EL Staff -&gt; Identity -&gt; Other Name (added)
Early Learning -&gt; Parent/Guardian -&gt; Identity -&gt; Other Name (added)
K12 -&gt; K12 Staff -&gt; Identity -&gt; Other Name
K12 -&gt; K12 Student -&gt; Identity -&gt; Other Name
K12 -&gt; Parent/Guardian -&gt; Identity -&gt; Other Name
Postsecondary -&gt; PS Staff -&gt; Identity -&gt; Other Name
Postsecondary -&gt; PS Student -&gt; Identity -&gt; Other Name
Workforce -&gt; Workforce Program Participant -&gt; Identity -&gt; Other Name (added)</t>
  </si>
  <si>
    <t>Adult Education -&gt; AE Staff -&gt; Identity -&gt; Identification (added)
Adult Education -&gt; AE Student -&gt; Identity -&gt; Identification (added)
Career and Technical -&gt; CTE Student -&gt; Identity -&gt; Identification (added)
Early Learning -&gt; EL Child -&gt; Identity -&gt; Identification (added)
K12 -&gt; K12 Staff -&gt; Identity -&gt; Identification
K12 -&gt; K12 Student -&gt; Identity -&gt; Identification
K12 -&gt; Parent/Guardian -&gt; Identity -&gt; Identification (added)
Postsecondary -&gt; PS Staff -&gt; Identity -&gt; Identification (added)
Postsecondary -&gt; PS Student -&gt; Identity -&gt; Identification (added)
Workforce -&gt; Workforce Program Participant -&gt; Identity -&gt; Identification (added)</t>
  </si>
  <si>
    <t>Adult Education -&gt; AE Staff -&gt; Identity -&gt; Name
Adult Education -&gt; AE Student -&gt; Identity -&gt; Name (added)
Career and Technical -&gt; CTE Student -&gt; Identity -&gt; Name (added)
Early Learning -&gt; EL Staff -&gt; Identity -&gt; Name
Early Learning -&gt; Parent/Guardian -&gt; Identity -&gt; Name
K12 -&gt; K12 Staff -&gt; Identity -&gt; Name
K12 -&gt; K12 Student -&gt; Identity -&gt; Name
K12 -&gt; Parent/Guardian -&gt; Identity -&gt; Name
Postsecondary -&gt; PS Staff -&gt; Identity -&gt; Name
Postsecondary -&gt; PS Student -&gt; Identity -&gt; Name
Workforce -&gt; Workforce Program Participant -&gt; Identity -&gt; Name (added)</t>
  </si>
  <si>
    <t>Adult Education -&gt; AE Staff -&gt; Contact -&gt; Telephone (added)
Adult Education -&gt; AE Student -&gt; Contact -&gt; Telephone (added)
Career and Technical -&gt; CTE Student -&gt; Contact -&gt; Telephone (added)
Early Learning -&gt; EL Child -&gt; Contact -&gt; Telephone (added)
Early Learning -&gt; EL Organization -&gt; Telephone
Early Learning -&gt; EL Staff -&gt; Contact -&gt; Telephone
Early Learning -&gt; Parent/Guardian -&gt; Contact -&gt; Telephone (added)
K12 -&gt; K12 School -&gt; Telephone
K12 -&gt; K12 Staff -&gt; Contact -&gt; Telephone
K12 -&gt; K12 Student -&gt; Contact -&gt; Telephone
K12 -&gt; LEA -&gt; Telephone
K12 -&gt; Parent/Guardian -&gt; Contact -&gt; Telephone
Postsecondary -&gt; PS Student -&gt; Contact -&gt; Telephone</t>
  </si>
  <si>
    <t>Professional or Technical Credential Conferred</t>
  </si>
  <si>
    <t>An indicator of the category of credential conferred by a state occupational licensing entity or industry organization for competency in a specific area measured by a set of pre-established standards.</t>
  </si>
  <si>
    <r>
      <t>OccupationalLicense</t>
    </r>
    <r>
      <rPr>
        <sz val="11"/>
        <color theme="1"/>
        <rFont val="Calibri"/>
        <family val="2"/>
      </rPr>
      <t xml:space="preserve"> - Occupational License
</t>
    </r>
    <r>
      <rPr>
        <b/>
        <sz val="11"/>
        <color indexed="8"/>
        <rFont val="Calibri"/>
        <family val="2"/>
      </rPr>
      <t>IndustryCertification</t>
    </r>
    <r>
      <rPr>
        <sz val="11"/>
        <color theme="1"/>
        <rFont val="Calibri"/>
        <family val="2"/>
      </rPr>
      <t xml:space="preserve"> - Industry-recognized Certification
</t>
    </r>
    <r>
      <rPr>
        <b/>
        <sz val="11"/>
        <color indexed="8"/>
        <rFont val="Calibri"/>
        <family val="2"/>
      </rPr>
      <t>ApprenticeshipCertificate</t>
    </r>
    <r>
      <rPr>
        <sz val="11"/>
        <color theme="1"/>
        <rFont val="Calibri"/>
        <family val="2"/>
      </rPr>
      <t xml:space="preserve"> - Apprenticeship Certificate
</t>
    </r>
  </si>
  <si>
    <t>Adult Education -&gt; AE Student -&gt; Academic Record
Career and Technical -&gt; CTE Student -&gt; Academic Record (added)
K12 -&gt; K12 Student -&gt; Academic Record
Postsecondary -&gt; PS Student -&gt; Academic Record
Workforce -&gt; Workforce Program Participant -&gt; Academic Record</t>
  </si>
  <si>
    <t>ProfessionalOrTechnicalCredentialConferred</t>
  </si>
  <si>
    <t>Adult Education -&gt; AE Student -&gt; Demographic (added)
Career and Technical -&gt; CTE Student -&gt; Demographic (added)
Early Learning -&gt; EL Child -&gt; Demographic
Early Learning -&gt; EL Staff -&gt; Demographic
K12 -&gt; K12 Staff -&gt; Demographic
K12 -&gt; K12 Student -&gt; Demographic
Postsecondary -&gt; PS Staff -&gt; Demographic (added)
Postsecondary -&gt; PS Student -&gt; Demographic</t>
  </si>
  <si>
    <t>Adult Education -&gt; AE Student -&gt; Status (added)
Career and Technical -&gt; CTE Student -&gt; Program Participation (added)
K12 -&gt; K12 Student -&gt; CTE</t>
  </si>
  <si>
    <t>Adult Education -&gt; AE Staff -&gt; Identity -&gt; Identification (added)
Adult Education -&gt; AE Student -&gt; Identity -&gt; Identification (added)
Career and Technical -&gt; CTE Student -&gt; Identity -&gt; Identification (added)
Early Learning -&gt; EL Child -&gt; Identity -&gt; Identification (added)
K12 -&gt; K12 Staff -&gt; Identity -&gt; Identification
K12 -&gt; K12 Student -&gt; Identity -&gt; Identification (added)
K12 -&gt; Parent/Guardian -&gt; Identity -&gt; Identification (added)
Postsecondary -&gt; PS Section -&gt; Enrollment
Postsecondary -&gt; PS Staff -&gt; Identity -&gt; Identification (added)
Postsecondary -&gt; PS Student -&gt; Identity -&gt; Identification
Workforce -&gt; Quarterly Employment Record (added)
Workforce -&gt; Workforce Program Participant -&gt; Identity -&gt; Identification (added)</t>
  </si>
  <si>
    <t>Adult Education -&gt; AE Staff -&gt; Identity -&gt; Identification (added)
Early Learning -&gt; EL Staff -&gt; Identity -&gt; Identifier (added)
K12 -&gt; K12 Class/Section -&gt; Staff
K12 -&gt; K12 Staff -&gt; Identity -&gt; Identification
Postsecondary -&gt; PS Staff -&gt; Identity -&gt; Identification</t>
  </si>
  <si>
    <t>Adult Education -&gt; AE Staff -&gt; Identity -&gt; Identification (added)
Early Learning -&gt; EL Staff -&gt; Identity -&gt; Identifier (added)
K12 -&gt; K12 Class/Section -&gt; Staff
K12 -&gt; K12 Staff -&gt; Identity -&gt; Identification
Postsecondary -&gt; PS Staff -&gt; Identity -&gt; Identification (added)</t>
  </si>
  <si>
    <t>Adult Education -&gt; AE Student -&gt; Identity -&gt; Identification (added)
Career and Technical -&gt; CTE Student -&gt; Identity -&gt; Identification (added)
K12 -&gt; K12 Class/Section -&gt; Enrollment
K12 -&gt; K12 Student -&gt; Identity -&gt; Identification
K12 -&gt; K12 Student -&gt; Migrant (added)
Postsecondary -&gt; PS Section -&gt; Enrollment
Postsecondary -&gt; PS Student -&gt; Identity -&gt; Identification
Postsecondary -&gt; PS Student -&gt; K12 Transcript</t>
  </si>
  <si>
    <t>Adult Education -&gt; AE Staff -&gt; Contact -&gt; Telephone (added)
Adult Education -&gt; AE Student -&gt; Contact -&gt; Telephone (added)
Career and Technical -&gt; CTE Student -&gt; Contact -&gt; Telephone (added)
Early Learning -&gt; EL Child -&gt; Contact -&gt; Telephone (added)
Early Learning -&gt; EL Organization -&gt; Telephone
Early Learning -&gt; EL Staff -&gt; Contact -&gt; Telephone
Early Learning -&gt; Parent/Guardian -&gt; Contact -&gt; Telephone
K12 -&gt; K12 School -&gt; Telephone
K12 -&gt; K12 Staff -&gt; Contact -&gt; Telephone
K12 -&gt; K12 Student -&gt; Contact -&gt; Telephone
K12 -&gt; LEA -&gt; Telephone
K12 -&gt; Parent/Guardian -&gt; Contact -&gt; Telephone
Postsecondary -&gt; PS Student -&gt; Contact -&gt; Telephone</t>
  </si>
  <si>
    <r>
      <t>Home</t>
    </r>
    <r>
      <rPr>
        <sz val="11"/>
        <color theme="1"/>
        <rFont val="Calibri"/>
        <family val="2"/>
      </rPr>
      <t xml:space="preserve"> - Home phone number
</t>
    </r>
    <r>
      <rPr>
        <b/>
        <sz val="11"/>
        <color indexed="8"/>
        <rFont val="Calibri"/>
        <family val="2"/>
      </rPr>
      <t>Work</t>
    </r>
    <r>
      <rPr>
        <sz val="11"/>
        <color theme="1"/>
        <rFont val="Calibri"/>
        <family val="2"/>
      </rPr>
      <t xml:space="preserve"> - Work phone number
</t>
    </r>
    <r>
      <rPr>
        <b/>
        <sz val="11"/>
        <color indexed="8"/>
        <rFont val="Calibri"/>
        <family val="2"/>
      </rPr>
      <t>Mobile</t>
    </r>
    <r>
      <rPr>
        <sz val="11"/>
        <color theme="1"/>
        <rFont val="Calibri"/>
        <family val="2"/>
      </rPr>
      <t xml:space="preserve"> - Mobile phone number
</t>
    </r>
    <r>
      <rPr>
        <b/>
        <sz val="11"/>
        <color indexed="8"/>
        <rFont val="Calibri"/>
        <family val="2"/>
      </rPr>
      <t>Fax</t>
    </r>
    <r>
      <rPr>
        <sz val="11"/>
        <color theme="1"/>
        <rFont val="Calibri"/>
        <family val="2"/>
      </rPr>
      <t xml:space="preserve"> - Fax number
</t>
    </r>
    <r>
      <rPr>
        <b/>
        <sz val="11"/>
        <color indexed="8"/>
        <rFont val="Calibri"/>
        <family val="2"/>
      </rPr>
      <t>Other</t>
    </r>
    <r>
      <rPr>
        <sz val="11"/>
        <color theme="1"/>
        <rFont val="Calibri"/>
        <family val="2"/>
      </rPr>
      <t xml:space="preserve"> - Other
</t>
    </r>
  </si>
  <si>
    <t>Adult Education -&gt; AE Staff -&gt; Contact -&gt; Telephone (added)
Adult Education -&gt; AE Student -&gt; Contact -&gt; Telephone (added)
Career and Technical -&gt; CTE Student -&gt; Contact -&gt; Telephone (added)
Early Learning -&gt; EL Child -&gt; Contact -&gt; Telephone (added)
Early Learning -&gt; EL Staff -&gt; Contact -&gt; Telephone
Early Learning -&gt; Parent/Guardian -&gt; Contact -&gt; Telephone
K12 -&gt; K12 Staff -&gt; Contact -&gt; Telephone
K12 -&gt; K12 Student -&gt; Contact -&gt; Telephone
K12 -&gt; Parent/Guardian -&gt; Contact -&gt; Telephone
Postsecondary -&gt; PS Student -&gt; Contact -&gt; Telephone</t>
  </si>
  <si>
    <t>Option set changed.</t>
  </si>
  <si>
    <t>Adult Education -&gt; AE Staff -&gt; Experience</t>
  </si>
  <si>
    <t>Category</t>
  </si>
  <si>
    <t>Identity-&gt;Name</t>
  </si>
  <si>
    <t>Identity-&gt;Other Name</t>
  </si>
  <si>
    <t>Identity-&gt;Identification</t>
  </si>
  <si>
    <t>Contact-&gt;Address</t>
  </si>
  <si>
    <t>Contact-&gt;Telephone</t>
  </si>
  <si>
    <t>Demographic</t>
  </si>
  <si>
    <t>Contact-&gt;Email</t>
  </si>
  <si>
    <t>Employment</t>
  </si>
  <si>
    <t>Authentication Identity Provider</t>
  </si>
  <si>
    <t>Authorization Application</t>
  </si>
  <si>
    <t>Academic Record</t>
  </si>
  <si>
    <t>Program Participation</t>
  </si>
  <si>
    <t>AE Student</t>
  </si>
  <si>
    <t>Certification</t>
  </si>
  <si>
    <t>Experience</t>
  </si>
  <si>
    <t>Domain -&gt; Entity -&gt; Category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</si>
</sst>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Font="1" applyAlignment="1">
      <alignment/>
    </xf>
    <xf numFmtId="0" fontId="0" fillId="0" borderId="0" xfId="0" applyAlignment="1">
      <alignment vertical="top"/>
    </xf>
    <xf numFmtId="49" fontId="0" fillId="0" borderId="0" xfId="0" applyNumberFormat="1" applyAlignment="1">
      <alignment vertical="top"/>
    </xf>
    <xf numFmtId="0" fontId="35" fillId="33" borderId="0" xfId="0" applyFont="1" applyFill="1" applyAlignment="1">
      <alignment vertical="top"/>
    </xf>
    <xf numFmtId="0" fontId="35" fillId="33" borderId="10" xfId="0" applyFont="1" applyFill="1" applyBorder="1" applyAlignment="1">
      <alignment vertical="top"/>
    </xf>
    <xf numFmtId="49" fontId="35" fillId="33" borderId="10" xfId="0" applyNumberFormat="1" applyFont="1" applyFill="1" applyBorder="1" applyAlignment="1">
      <alignment vertical="top"/>
    </xf>
    <xf numFmtId="0" fontId="35" fillId="34" borderId="0" xfId="0" applyFont="1" applyFill="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35" fillId="0" borderId="0" xfId="0" applyFont="1" applyAlignment="1">
      <alignment horizontal="left" vertical="top" wrapText="1"/>
    </xf>
    <xf numFmtId="164" fontId="35" fillId="34" borderId="0" xfId="0" applyNumberFormat="1" applyFont="1" applyFill="1" applyAlignment="1">
      <alignment horizontal="left" vertical="top"/>
    </xf>
    <xf numFmtId="164" fontId="0" fillId="0" borderId="0" xfId="0" applyNumberFormat="1" applyAlignment="1">
      <alignment horizontal="left" vertical="top" wrapText="1"/>
    </xf>
    <xf numFmtId="164" fontId="0" fillId="0" borderId="0" xfId="0" applyNumberFormat="1" applyAlignment="1">
      <alignment horizontal="left" vertical="top"/>
    </xf>
    <xf numFmtId="0" fontId="0" fillId="0" borderId="0" xfId="0" applyAlignment="1">
      <alignment vertical="top" wrapText="1"/>
    </xf>
    <xf numFmtId="164" fontId="0" fillId="0" borderId="0" xfId="0" applyNumberFormat="1" applyAlignment="1">
      <alignment vertical="top" wrapText="1"/>
    </xf>
    <xf numFmtId="0" fontId="35" fillId="0" borderId="0" xfId="0" applyFon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28.7109375" style="7" customWidth="1"/>
    <col min="2" max="3" width="36.57421875" style="7" customWidth="1"/>
    <col min="4" max="4" width="51.8515625" style="7" customWidth="1"/>
    <col min="5" max="5" width="42.00390625" style="7" customWidth="1"/>
    <col min="6" max="6" width="11.140625" style="7" bestFit="1" customWidth="1"/>
    <col min="7" max="7" width="36.57421875" style="7" bestFit="1" customWidth="1"/>
    <col min="8" max="8" width="40.00390625" style="7" customWidth="1"/>
    <col min="9" max="9" width="41.57421875" style="7" customWidth="1"/>
    <col min="10" max="10" width="9.00390625" style="12" bestFit="1" customWidth="1"/>
    <col min="11" max="12" width="36.57421875" style="7" bestFit="1" customWidth="1"/>
    <col min="13" max="13" width="29.00390625" style="7" customWidth="1"/>
    <col min="14" max="16384" width="9.140625" style="7" customWidth="1"/>
  </cols>
  <sheetData>
    <row r="1" spans="1:13" s="6" customFormat="1" ht="15">
      <c r="A1" s="6" t="s">
        <v>277</v>
      </c>
      <c r="B1" s="6" t="s">
        <v>278</v>
      </c>
      <c r="C1" s="6" t="s">
        <v>279</v>
      </c>
      <c r="D1" s="6" t="s">
        <v>401</v>
      </c>
      <c r="E1" s="6" t="s">
        <v>280</v>
      </c>
      <c r="F1" s="6" t="s">
        <v>281</v>
      </c>
      <c r="G1" s="6" t="s">
        <v>282</v>
      </c>
      <c r="H1" s="6" t="s">
        <v>283</v>
      </c>
      <c r="I1" s="6" t="s">
        <v>284</v>
      </c>
      <c r="J1" s="10" t="s">
        <v>285</v>
      </c>
      <c r="K1" s="6" t="s">
        <v>286</v>
      </c>
      <c r="L1" s="6" t="s">
        <v>287</v>
      </c>
      <c r="M1" s="6" t="s">
        <v>295</v>
      </c>
    </row>
    <row r="2" spans="1:13" ht="150">
      <c r="A2" s="8" t="s">
        <v>30</v>
      </c>
      <c r="B2" s="8" t="s">
        <v>31</v>
      </c>
      <c r="C2" s="9" t="s">
        <v>306</v>
      </c>
      <c r="D2" s="8" t="s">
        <v>307</v>
      </c>
      <c r="E2" s="8"/>
      <c r="F2" s="8" t="s">
        <v>3</v>
      </c>
      <c r="G2" s="8"/>
      <c r="H2" s="8"/>
      <c r="I2" s="8"/>
      <c r="J2" s="11">
        <v>1085</v>
      </c>
      <c r="K2" s="8"/>
      <c r="L2" s="8" t="s">
        <v>32</v>
      </c>
      <c r="M2" s="8" t="str">
        <f>HYPERLINK("https://ceds.ed.gov/cedselementdetails.aspx?termid=3775")</f>
        <v>https://ceds.ed.gov/cedselementdetails.aspx?termid=3775</v>
      </c>
    </row>
    <row r="3" spans="1:13" ht="60">
      <c r="A3" s="8" t="s">
        <v>33</v>
      </c>
      <c r="B3" s="8" t="s">
        <v>34</v>
      </c>
      <c r="C3" s="9" t="s">
        <v>308</v>
      </c>
      <c r="D3" s="8" t="s">
        <v>309</v>
      </c>
      <c r="E3" s="8"/>
      <c r="F3" s="8" t="s">
        <v>3</v>
      </c>
      <c r="G3" s="8"/>
      <c r="H3" s="8"/>
      <c r="I3" s="8"/>
      <c r="J3" s="11">
        <v>1077</v>
      </c>
      <c r="K3" s="8"/>
      <c r="L3" s="8" t="s">
        <v>35</v>
      </c>
      <c r="M3" s="8" t="str">
        <f>HYPERLINK("https://ceds.ed.gov/cedselementdetails.aspx?termid=3765")</f>
        <v>https://ceds.ed.gov/cedselementdetails.aspx?termid=3765</v>
      </c>
    </row>
    <row r="4" spans="1:13" ht="120">
      <c r="A4" s="8" t="s">
        <v>36</v>
      </c>
      <c r="B4" s="8" t="s">
        <v>37</v>
      </c>
      <c r="C4" s="9" t="s">
        <v>261</v>
      </c>
      <c r="D4" s="8" t="s">
        <v>309</v>
      </c>
      <c r="E4" s="8"/>
      <c r="F4" s="8" t="s">
        <v>3</v>
      </c>
      <c r="G4" s="8"/>
      <c r="H4" s="8"/>
      <c r="I4" s="8"/>
      <c r="J4" s="11">
        <v>784</v>
      </c>
      <c r="K4" s="8"/>
      <c r="L4" s="8" t="s">
        <v>38</v>
      </c>
      <c r="M4" s="8" t="str">
        <f>HYPERLINK("https://ceds.ed.gov/cedselementdetails.aspx?termid=3768")</f>
        <v>https://ceds.ed.gov/cedselementdetails.aspx?termid=3768</v>
      </c>
    </row>
    <row r="5" spans="1:13" ht="75">
      <c r="A5" s="8" t="s">
        <v>39</v>
      </c>
      <c r="B5" s="8" t="s">
        <v>40</v>
      </c>
      <c r="C5" s="8" t="s">
        <v>0</v>
      </c>
      <c r="D5" s="8" t="s">
        <v>309</v>
      </c>
      <c r="E5" s="8"/>
      <c r="F5" s="8" t="s">
        <v>3</v>
      </c>
      <c r="G5" s="8" t="s">
        <v>4</v>
      </c>
      <c r="H5" s="8"/>
      <c r="I5" s="8"/>
      <c r="J5" s="11">
        <v>1081</v>
      </c>
      <c r="K5" s="8"/>
      <c r="L5" s="8" t="s">
        <v>41</v>
      </c>
      <c r="M5" s="8" t="str">
        <f>HYPERLINK("https://ceds.ed.gov/cedselementdetails.aspx?termid=3769")</f>
        <v>https://ceds.ed.gov/cedselementdetails.aspx?termid=3769</v>
      </c>
    </row>
    <row r="6" spans="1:13" ht="210">
      <c r="A6" s="8" t="s">
        <v>42</v>
      </c>
      <c r="B6" s="8" t="s">
        <v>43</v>
      </c>
      <c r="C6" s="9" t="s">
        <v>310</v>
      </c>
      <c r="D6" s="8" t="s">
        <v>309</v>
      </c>
      <c r="E6" s="8"/>
      <c r="F6" s="8" t="s">
        <v>3</v>
      </c>
      <c r="G6" s="8"/>
      <c r="H6" s="8"/>
      <c r="I6" s="8"/>
      <c r="J6" s="11">
        <v>782</v>
      </c>
      <c r="K6" s="8"/>
      <c r="L6" s="8" t="s">
        <v>44</v>
      </c>
      <c r="M6" s="8" t="str">
        <f>HYPERLINK("https://ceds.ed.gov/cedselementdetails.aspx?termid=3766")</f>
        <v>https://ceds.ed.gov/cedselementdetails.aspx?termid=3766</v>
      </c>
    </row>
    <row r="7" spans="1:13" ht="180">
      <c r="A7" s="8" t="s">
        <v>45</v>
      </c>
      <c r="B7" s="8" t="s">
        <v>46</v>
      </c>
      <c r="C7" s="9" t="s">
        <v>311</v>
      </c>
      <c r="D7" s="8" t="s">
        <v>47</v>
      </c>
      <c r="E7" s="8"/>
      <c r="F7" s="8" t="s">
        <v>3</v>
      </c>
      <c r="G7" s="8"/>
      <c r="H7" s="8"/>
      <c r="I7" s="8"/>
      <c r="J7" s="11">
        <v>1078</v>
      </c>
      <c r="K7" s="8"/>
      <c r="L7" s="8" t="s">
        <v>48</v>
      </c>
      <c r="M7" s="8" t="str">
        <f>HYPERLINK("https://ceds.ed.gov/cedselementdetails.aspx?termid=3779")</f>
        <v>https://ceds.ed.gov/cedselementdetails.aspx?termid=3779</v>
      </c>
    </row>
    <row r="8" spans="1:13" ht="255">
      <c r="A8" s="8" t="s">
        <v>49</v>
      </c>
      <c r="B8" s="8" t="s">
        <v>50</v>
      </c>
      <c r="C8" s="9" t="s">
        <v>262</v>
      </c>
      <c r="D8" s="8" t="s">
        <v>47</v>
      </c>
      <c r="E8" s="8"/>
      <c r="F8" s="8" t="s">
        <v>3</v>
      </c>
      <c r="G8" s="8"/>
      <c r="H8" s="8"/>
      <c r="I8" s="8"/>
      <c r="J8" s="11">
        <v>781</v>
      </c>
      <c r="K8" s="8"/>
      <c r="L8" s="8" t="s">
        <v>51</v>
      </c>
      <c r="M8" s="8" t="str">
        <f>HYPERLINK("https://ceds.ed.gov/cedselementdetails.aspx?termid=3778")</f>
        <v>https://ceds.ed.gov/cedselementdetails.aspx?termid=3778</v>
      </c>
    </row>
    <row r="9" spans="1:13" ht="60">
      <c r="A9" s="8" t="s">
        <v>52</v>
      </c>
      <c r="B9" s="8" t="s">
        <v>53</v>
      </c>
      <c r="C9" s="8" t="s">
        <v>0</v>
      </c>
      <c r="D9" s="8" t="s">
        <v>47</v>
      </c>
      <c r="E9" s="8"/>
      <c r="F9" s="8" t="s">
        <v>3</v>
      </c>
      <c r="G9" s="8" t="s">
        <v>10</v>
      </c>
      <c r="H9" s="8"/>
      <c r="I9" s="8"/>
      <c r="J9" s="11">
        <v>1076</v>
      </c>
      <c r="K9" s="8"/>
      <c r="L9" s="8" t="s">
        <v>54</v>
      </c>
      <c r="M9" s="8" t="str">
        <f>HYPERLINK("https://ceds.ed.gov/cedselementdetails.aspx?termid=3777")</f>
        <v>https://ceds.ed.gov/cedselementdetails.aspx?termid=3777</v>
      </c>
    </row>
    <row r="10" spans="1:13" ht="150">
      <c r="A10" s="8" t="s">
        <v>55</v>
      </c>
      <c r="B10" s="8" t="s">
        <v>56</v>
      </c>
      <c r="C10" s="9" t="s">
        <v>263</v>
      </c>
      <c r="D10" s="8" t="s">
        <v>312</v>
      </c>
      <c r="E10" s="8"/>
      <c r="F10" s="8" t="s">
        <v>3</v>
      </c>
      <c r="G10" s="8"/>
      <c r="H10" s="8"/>
      <c r="I10" s="8"/>
      <c r="J10" s="11">
        <v>786</v>
      </c>
      <c r="K10" s="8"/>
      <c r="L10" s="8" t="s">
        <v>57</v>
      </c>
      <c r="M10" s="8" t="str">
        <f>HYPERLINK("https://ceds.ed.gov/cedselementdetails.aspx?termid=3770")</f>
        <v>https://ceds.ed.gov/cedselementdetails.aspx?termid=3770</v>
      </c>
    </row>
    <row r="11" spans="1:13" ht="105">
      <c r="A11" s="8" t="s">
        <v>58</v>
      </c>
      <c r="B11" s="8" t="s">
        <v>59</v>
      </c>
      <c r="C11" s="9" t="s">
        <v>264</v>
      </c>
      <c r="D11" s="8" t="s">
        <v>312</v>
      </c>
      <c r="E11" s="8"/>
      <c r="F11" s="8" t="s">
        <v>3</v>
      </c>
      <c r="G11" s="8"/>
      <c r="H11" s="8"/>
      <c r="I11" s="8"/>
      <c r="J11" s="11">
        <v>1083</v>
      </c>
      <c r="K11" s="8"/>
      <c r="L11" s="8" t="s">
        <v>313</v>
      </c>
      <c r="M11" s="8" t="str">
        <f>HYPERLINK("https://ceds.ed.gov/cedselementdetails.aspx?termid=3771")</f>
        <v>https://ceds.ed.gov/cedselementdetails.aspx?termid=3771</v>
      </c>
    </row>
    <row r="12" spans="1:13" ht="270">
      <c r="A12" s="8" t="s">
        <v>60</v>
      </c>
      <c r="B12" s="8" t="s">
        <v>61</v>
      </c>
      <c r="C12" s="9" t="s">
        <v>265</v>
      </c>
      <c r="D12" s="8" t="s">
        <v>309</v>
      </c>
      <c r="E12" s="8"/>
      <c r="F12" s="8" t="s">
        <v>3</v>
      </c>
      <c r="G12" s="8"/>
      <c r="H12" s="8"/>
      <c r="I12" s="8"/>
      <c r="J12" s="11">
        <v>779</v>
      </c>
      <c r="K12" s="8"/>
      <c r="L12" s="8" t="s">
        <v>62</v>
      </c>
      <c r="M12" s="8" t="str">
        <f>HYPERLINK("https://ceds.ed.gov/cedselementdetails.aspx?termid=3763")</f>
        <v>https://ceds.ed.gov/cedselementdetails.aspx?termid=3763</v>
      </c>
    </row>
    <row r="13" spans="1:13" ht="270">
      <c r="A13" s="8" t="s">
        <v>63</v>
      </c>
      <c r="B13" s="8" t="s">
        <v>64</v>
      </c>
      <c r="C13" s="9" t="s">
        <v>265</v>
      </c>
      <c r="D13" s="8" t="s">
        <v>309</v>
      </c>
      <c r="E13" s="8"/>
      <c r="F13" s="8" t="s">
        <v>3</v>
      </c>
      <c r="G13" s="8"/>
      <c r="H13" s="8"/>
      <c r="I13" s="8"/>
      <c r="J13" s="11">
        <v>780</v>
      </c>
      <c r="K13" s="8"/>
      <c r="L13" s="8" t="s">
        <v>65</v>
      </c>
      <c r="M13" s="8" t="str">
        <f>HYPERLINK("https://ceds.ed.gov/cedselementdetails.aspx?termid=3764")</f>
        <v>https://ceds.ed.gov/cedselementdetails.aspx?termid=3764</v>
      </c>
    </row>
    <row r="14" spans="1:13" ht="150">
      <c r="A14" s="8" t="s">
        <v>315</v>
      </c>
      <c r="B14" s="8" t="s">
        <v>316</v>
      </c>
      <c r="C14" s="8" t="s">
        <v>0</v>
      </c>
      <c r="D14" s="8" t="s">
        <v>317</v>
      </c>
      <c r="E14" s="8"/>
      <c r="F14" s="8" t="s">
        <v>3</v>
      </c>
      <c r="G14" s="8" t="s">
        <v>4</v>
      </c>
      <c r="H14" s="8"/>
      <c r="I14" s="8"/>
      <c r="J14" s="11">
        <v>1172</v>
      </c>
      <c r="K14" s="8"/>
      <c r="L14" s="8" t="s">
        <v>318</v>
      </c>
      <c r="M14" s="8" t="str">
        <f>HYPERLINK("https://ceds.ed.gov/cedselementdetails.aspx?termid=4126")</f>
        <v>https://ceds.ed.gov/cedselementdetails.aspx?termid=4126</v>
      </c>
    </row>
    <row r="15" spans="1:13" ht="150">
      <c r="A15" s="8" t="s">
        <v>319</v>
      </c>
      <c r="B15" s="8" t="s">
        <v>320</v>
      </c>
      <c r="C15" s="8" t="s">
        <v>0</v>
      </c>
      <c r="D15" s="8" t="s">
        <v>317</v>
      </c>
      <c r="E15" s="8"/>
      <c r="F15" s="8" t="s">
        <v>3</v>
      </c>
      <c r="G15" s="8" t="s">
        <v>6</v>
      </c>
      <c r="H15" s="8"/>
      <c r="I15" s="8"/>
      <c r="J15" s="11">
        <v>1170</v>
      </c>
      <c r="K15" s="8"/>
      <c r="L15" s="8" t="s">
        <v>321</v>
      </c>
      <c r="M15" s="8" t="str">
        <f>HYPERLINK("https://ceds.ed.gov/cedselementdetails.aspx?termid=4124")</f>
        <v>https://ceds.ed.gov/cedselementdetails.aspx?termid=4124</v>
      </c>
    </row>
    <row r="16" spans="1:13" ht="150">
      <c r="A16" s="8" t="s">
        <v>322</v>
      </c>
      <c r="B16" s="8" t="s">
        <v>323</v>
      </c>
      <c r="C16" s="8" t="s">
        <v>0</v>
      </c>
      <c r="D16" s="8" t="s">
        <v>317</v>
      </c>
      <c r="E16" s="8"/>
      <c r="F16" s="8" t="s">
        <v>3</v>
      </c>
      <c r="G16" s="8" t="s">
        <v>6</v>
      </c>
      <c r="H16" s="8"/>
      <c r="I16" s="8"/>
      <c r="J16" s="11">
        <v>1168</v>
      </c>
      <c r="K16" s="8"/>
      <c r="L16" s="8" t="s">
        <v>324</v>
      </c>
      <c r="M16" s="8" t="str">
        <f>HYPERLINK("https://ceds.ed.gov/cedselementdetails.aspx?termid=4122")</f>
        <v>https://ceds.ed.gov/cedselementdetails.aspx?termid=4122</v>
      </c>
    </row>
    <row r="17" spans="1:13" ht="150">
      <c r="A17" s="8" t="s">
        <v>325</v>
      </c>
      <c r="B17" s="8" t="s">
        <v>326</v>
      </c>
      <c r="C17" s="8" t="s">
        <v>0</v>
      </c>
      <c r="D17" s="8" t="s">
        <v>317</v>
      </c>
      <c r="E17" s="8"/>
      <c r="F17" s="8" t="s">
        <v>3</v>
      </c>
      <c r="G17" s="8" t="s">
        <v>4</v>
      </c>
      <c r="H17" s="8"/>
      <c r="I17" s="8"/>
      <c r="J17" s="11">
        <v>1171</v>
      </c>
      <c r="K17" s="8"/>
      <c r="L17" s="8" t="s">
        <v>327</v>
      </c>
      <c r="M17" s="8" t="str">
        <f>HYPERLINK("https://ceds.ed.gov/cedselementdetails.aspx?termid=4125")</f>
        <v>https://ceds.ed.gov/cedselementdetails.aspx?termid=4125</v>
      </c>
    </row>
    <row r="18" spans="1:13" ht="150">
      <c r="A18" s="8" t="s">
        <v>328</v>
      </c>
      <c r="B18" s="8" t="s">
        <v>329</v>
      </c>
      <c r="C18" s="8" t="s">
        <v>0</v>
      </c>
      <c r="D18" s="8" t="s">
        <v>317</v>
      </c>
      <c r="E18" s="8"/>
      <c r="F18" s="8" t="s">
        <v>3</v>
      </c>
      <c r="G18" s="8" t="s">
        <v>5</v>
      </c>
      <c r="H18" s="8"/>
      <c r="I18" s="8"/>
      <c r="J18" s="11">
        <v>1169</v>
      </c>
      <c r="K18" s="8"/>
      <c r="L18" s="8" t="s">
        <v>330</v>
      </c>
      <c r="M18" s="8" t="str">
        <f>HYPERLINK("https://ceds.ed.gov/cedselementdetails.aspx?termid=4123")</f>
        <v>https://ceds.ed.gov/cedselementdetails.aspx?termid=4123</v>
      </c>
    </row>
    <row r="19" spans="1:13" ht="135">
      <c r="A19" s="8" t="s">
        <v>331</v>
      </c>
      <c r="B19" s="8" t="s">
        <v>332</v>
      </c>
      <c r="C19" s="8" t="s">
        <v>0</v>
      </c>
      <c r="D19" s="8" t="s">
        <v>333</v>
      </c>
      <c r="E19" s="8"/>
      <c r="F19" s="8" t="s">
        <v>3</v>
      </c>
      <c r="G19" s="8" t="s">
        <v>150</v>
      </c>
      <c r="H19" s="8"/>
      <c r="I19" s="8"/>
      <c r="J19" s="11">
        <v>1173</v>
      </c>
      <c r="K19" s="8"/>
      <c r="L19" s="8" t="s">
        <v>334</v>
      </c>
      <c r="M19" s="8" t="str">
        <f>HYPERLINK("https://ceds.ed.gov/cedselementdetails.aspx?termid=4127")</f>
        <v>https://ceds.ed.gov/cedselementdetails.aspx?termid=4127</v>
      </c>
    </row>
    <row r="20" spans="1:13" ht="135">
      <c r="A20" s="8" t="s">
        <v>335</v>
      </c>
      <c r="B20" s="8" t="s">
        <v>336</v>
      </c>
      <c r="C20" s="8" t="s">
        <v>0</v>
      </c>
      <c r="D20" s="8" t="s">
        <v>333</v>
      </c>
      <c r="E20" s="8"/>
      <c r="F20" s="8" t="s">
        <v>3</v>
      </c>
      <c r="G20" s="8" t="s">
        <v>6</v>
      </c>
      <c r="H20" s="8"/>
      <c r="I20" s="8"/>
      <c r="J20" s="11">
        <v>1175</v>
      </c>
      <c r="K20" s="8"/>
      <c r="L20" s="8" t="s">
        <v>337</v>
      </c>
      <c r="M20" s="8" t="str">
        <f>HYPERLINK("https://ceds.ed.gov/cedselementdetails.aspx?termid=4129")</f>
        <v>https://ceds.ed.gov/cedselementdetails.aspx?termid=4129</v>
      </c>
    </row>
    <row r="21" spans="1:13" ht="135">
      <c r="A21" s="8" t="s">
        <v>338</v>
      </c>
      <c r="B21" s="8" t="s">
        <v>339</v>
      </c>
      <c r="C21" s="8" t="s">
        <v>0</v>
      </c>
      <c r="D21" s="8" t="s">
        <v>333</v>
      </c>
      <c r="E21" s="8"/>
      <c r="F21" s="8" t="s">
        <v>3</v>
      </c>
      <c r="G21" s="8" t="s">
        <v>5</v>
      </c>
      <c r="H21" s="8"/>
      <c r="I21" s="8"/>
      <c r="J21" s="11">
        <v>1174</v>
      </c>
      <c r="K21" s="8"/>
      <c r="L21" s="8" t="s">
        <v>340</v>
      </c>
      <c r="M21" s="8" t="str">
        <f>HYPERLINK("https://ceds.ed.gov/cedselementdetails.aspx?termid=4128")</f>
        <v>https://ceds.ed.gov/cedselementdetails.aspx?termid=4128</v>
      </c>
    </row>
    <row r="22" spans="1:13" ht="135">
      <c r="A22" s="8" t="s">
        <v>341</v>
      </c>
      <c r="B22" s="8" t="s">
        <v>342</v>
      </c>
      <c r="C22" s="8" t="s">
        <v>0</v>
      </c>
      <c r="D22" s="8" t="s">
        <v>333</v>
      </c>
      <c r="E22" s="8"/>
      <c r="F22" s="8" t="s">
        <v>3</v>
      </c>
      <c r="G22" s="8" t="s">
        <v>4</v>
      </c>
      <c r="H22" s="8"/>
      <c r="I22" s="8"/>
      <c r="J22" s="11">
        <v>1177</v>
      </c>
      <c r="K22" s="8"/>
      <c r="L22" s="8" t="s">
        <v>343</v>
      </c>
      <c r="M22" s="8" t="str">
        <f>HYPERLINK("https://ceds.ed.gov/cedselementdetails.aspx?termid=4131")</f>
        <v>https://ceds.ed.gov/cedselementdetails.aspx?termid=4131</v>
      </c>
    </row>
    <row r="23" spans="1:13" ht="135">
      <c r="A23" s="8" t="s">
        <v>344</v>
      </c>
      <c r="B23" s="8" t="s">
        <v>345</v>
      </c>
      <c r="C23" s="8" t="s">
        <v>0</v>
      </c>
      <c r="D23" s="8" t="s">
        <v>333</v>
      </c>
      <c r="E23" s="8"/>
      <c r="F23" s="8" t="s">
        <v>3</v>
      </c>
      <c r="G23" s="8" t="s">
        <v>4</v>
      </c>
      <c r="H23" s="8"/>
      <c r="I23" s="8"/>
      <c r="J23" s="11">
        <v>1176</v>
      </c>
      <c r="K23" s="8"/>
      <c r="L23" s="8" t="s">
        <v>346</v>
      </c>
      <c r="M23" s="8" t="str">
        <f>HYPERLINK("https://ceds.ed.gov/cedselementdetails.aspx?termid=4130")</f>
        <v>https://ceds.ed.gov/cedselementdetails.aspx?termid=4130</v>
      </c>
    </row>
    <row r="24" spans="1:13" ht="135">
      <c r="A24" s="8" t="s">
        <v>95</v>
      </c>
      <c r="B24" s="8" t="s">
        <v>96</v>
      </c>
      <c r="C24" s="8" t="s">
        <v>235</v>
      </c>
      <c r="D24" s="8" t="s">
        <v>353</v>
      </c>
      <c r="E24" s="8"/>
      <c r="F24" s="8" t="s">
        <v>3</v>
      </c>
      <c r="G24" s="8"/>
      <c r="H24" s="8"/>
      <c r="I24" s="8"/>
      <c r="J24" s="11">
        <v>776</v>
      </c>
      <c r="K24" s="8"/>
      <c r="L24" s="8" t="s">
        <v>97</v>
      </c>
      <c r="M24" s="8" t="str">
        <f>HYPERLINK("https://ceds.ed.gov/cedselementdetails.aspx?termid=3759")</f>
        <v>https://ceds.ed.gov/cedselementdetails.aspx?termid=3759</v>
      </c>
    </row>
    <row r="25" spans="1:13" ht="225">
      <c r="A25" s="8" t="s">
        <v>105</v>
      </c>
      <c r="B25" s="8" t="s">
        <v>106</v>
      </c>
      <c r="C25" s="8" t="s">
        <v>245</v>
      </c>
      <c r="D25" s="8" t="s">
        <v>355</v>
      </c>
      <c r="E25" s="8"/>
      <c r="F25" s="8" t="s">
        <v>3</v>
      </c>
      <c r="G25" s="8"/>
      <c r="H25" s="8"/>
      <c r="I25" s="8" t="s">
        <v>107</v>
      </c>
      <c r="J25" s="11">
        <v>988</v>
      </c>
      <c r="K25" s="8"/>
      <c r="L25" s="8" t="s">
        <v>108</v>
      </c>
      <c r="M25" s="8" t="str">
        <f>HYPERLINK("https://ceds.ed.gov/cedselementdetails.aspx?termid=3990")</f>
        <v>https://ceds.ed.gov/cedselementdetails.aspx?termid=3990</v>
      </c>
    </row>
    <row r="26" spans="1:13" ht="225">
      <c r="A26" s="8" t="s">
        <v>109</v>
      </c>
      <c r="B26" s="8" t="s">
        <v>110</v>
      </c>
      <c r="C26" s="8" t="s">
        <v>245</v>
      </c>
      <c r="D26" s="8" t="s">
        <v>355</v>
      </c>
      <c r="E26" s="8"/>
      <c r="F26" s="8" t="s">
        <v>3</v>
      </c>
      <c r="G26" s="8"/>
      <c r="H26" s="8"/>
      <c r="I26" s="8" t="s">
        <v>107</v>
      </c>
      <c r="J26" s="11">
        <v>987</v>
      </c>
      <c r="K26" s="8"/>
      <c r="L26" s="8" t="s">
        <v>111</v>
      </c>
      <c r="M26" s="8" t="str">
        <f>HYPERLINK("https://ceds.ed.gov/cedselementdetails.aspx?termid=3989")</f>
        <v>https://ceds.ed.gov/cedselementdetails.aspx?termid=3989</v>
      </c>
    </row>
    <row r="27" spans="1:13" ht="105">
      <c r="A27" s="8" t="s">
        <v>112</v>
      </c>
      <c r="B27" s="8" t="s">
        <v>113</v>
      </c>
      <c r="C27" s="8" t="s">
        <v>0</v>
      </c>
      <c r="D27" s="8" t="s">
        <v>355</v>
      </c>
      <c r="E27" s="8"/>
      <c r="F27" s="8" t="s">
        <v>3</v>
      </c>
      <c r="G27" s="8" t="s">
        <v>114</v>
      </c>
      <c r="H27" s="8"/>
      <c r="I27" s="8"/>
      <c r="J27" s="11">
        <v>1064</v>
      </c>
      <c r="K27" s="8"/>
      <c r="L27" s="8" t="s">
        <v>115</v>
      </c>
      <c r="M27" s="8" t="str">
        <f>HYPERLINK("https://ceds.ed.gov/cedselementdetails.aspx?termid=4070")</f>
        <v>https://ceds.ed.gov/cedselementdetails.aspx?termid=4070</v>
      </c>
    </row>
    <row r="28" spans="1:13" ht="195">
      <c r="A28" s="8" t="s">
        <v>129</v>
      </c>
      <c r="B28" s="8" t="s">
        <v>130</v>
      </c>
      <c r="C28" s="9" t="s">
        <v>269</v>
      </c>
      <c r="D28" s="8" t="s">
        <v>309</v>
      </c>
      <c r="E28" s="8"/>
      <c r="F28" s="8" t="s">
        <v>3</v>
      </c>
      <c r="G28" s="8"/>
      <c r="H28" s="8"/>
      <c r="I28" s="8"/>
      <c r="J28" s="11">
        <v>1079</v>
      </c>
      <c r="K28" s="8"/>
      <c r="L28" s="8" t="s">
        <v>131</v>
      </c>
      <c r="M28" s="8" t="str">
        <f>HYPERLINK("https://ceds.ed.gov/cedselementdetails.aspx?termid=3767")</f>
        <v>https://ceds.ed.gov/cedselementdetails.aspx?termid=3767</v>
      </c>
    </row>
    <row r="29" spans="1:13" ht="180">
      <c r="A29" s="8" t="s">
        <v>154</v>
      </c>
      <c r="B29" s="8" t="s">
        <v>155</v>
      </c>
      <c r="C29" s="8" t="s">
        <v>235</v>
      </c>
      <c r="D29" s="8" t="s">
        <v>353</v>
      </c>
      <c r="E29" s="8"/>
      <c r="F29" s="8" t="s">
        <v>3</v>
      </c>
      <c r="G29" s="8"/>
      <c r="H29" s="8"/>
      <c r="I29" s="8"/>
      <c r="J29" s="11">
        <v>775</v>
      </c>
      <c r="K29" s="8"/>
      <c r="L29" s="8" t="s">
        <v>156</v>
      </c>
      <c r="M29" s="8" t="str">
        <f>HYPERLINK("https://ceds.ed.gov/cedselementdetails.aspx?termid=3758")</f>
        <v>https://ceds.ed.gov/cedselementdetails.aspx?termid=3758</v>
      </c>
    </row>
    <row r="30" spans="1:13" ht="165">
      <c r="A30" s="8" t="s">
        <v>369</v>
      </c>
      <c r="B30" s="8" t="s">
        <v>370</v>
      </c>
      <c r="C30" s="9" t="s">
        <v>371</v>
      </c>
      <c r="D30" s="8" t="s">
        <v>372</v>
      </c>
      <c r="E30" s="8"/>
      <c r="F30" s="8" t="s">
        <v>3</v>
      </c>
      <c r="G30" s="8"/>
      <c r="H30" s="8"/>
      <c r="I30" s="8"/>
      <c r="J30" s="11">
        <v>783</v>
      </c>
      <c r="K30" s="8"/>
      <c r="L30" s="8" t="s">
        <v>373</v>
      </c>
      <c r="M30" s="8" t="str">
        <f>HYPERLINK("https://ceds.ed.gov/cedselementdetails.aspx?termid=3780")</f>
        <v>https://ceds.ed.gov/cedselementdetails.aspx?termid=3780</v>
      </c>
    </row>
    <row r="31" spans="1:13" ht="45">
      <c r="A31" s="8" t="s">
        <v>182</v>
      </c>
      <c r="B31" s="8" t="s">
        <v>183</v>
      </c>
      <c r="C31" s="8" t="s">
        <v>0</v>
      </c>
      <c r="D31" s="8" t="s">
        <v>309</v>
      </c>
      <c r="E31" s="8"/>
      <c r="F31" s="8" t="s">
        <v>3</v>
      </c>
      <c r="G31" s="8" t="s">
        <v>184</v>
      </c>
      <c r="H31" s="8"/>
      <c r="I31" s="8"/>
      <c r="J31" s="11">
        <v>790</v>
      </c>
      <c r="K31" s="8"/>
      <c r="L31" s="8" t="s">
        <v>185</v>
      </c>
      <c r="M31" s="8" t="str">
        <f>HYPERLINK("https://ceds.ed.gov/cedselementdetails.aspx?termid=3776")</f>
        <v>https://ceds.ed.gov/cedselementdetails.aspx?termid=3776</v>
      </c>
    </row>
    <row r="32" spans="1:13" ht="75">
      <c r="A32" s="8" t="s">
        <v>186</v>
      </c>
      <c r="B32" s="8" t="s">
        <v>187</v>
      </c>
      <c r="C32" s="8" t="s">
        <v>235</v>
      </c>
      <c r="D32" s="8" t="s">
        <v>353</v>
      </c>
      <c r="E32" s="8"/>
      <c r="F32" s="8" t="s">
        <v>3</v>
      </c>
      <c r="G32" s="8"/>
      <c r="H32" s="8"/>
      <c r="I32" s="8"/>
      <c r="J32" s="11">
        <v>777</v>
      </c>
      <c r="K32" s="8"/>
      <c r="L32" s="8" t="s">
        <v>188</v>
      </c>
      <c r="M32" s="8" t="str">
        <f>HYPERLINK("https://ceds.ed.gov/cedselementdetails.aspx?termid=3760")</f>
        <v>https://ceds.ed.gov/cedselementdetails.aspx?termid=3760</v>
      </c>
    </row>
    <row r="33" spans="1:13" ht="90">
      <c r="A33" s="8" t="s">
        <v>189</v>
      </c>
      <c r="B33" s="8" t="s">
        <v>190</v>
      </c>
      <c r="C33" s="8" t="s">
        <v>235</v>
      </c>
      <c r="D33" s="8" t="s">
        <v>353</v>
      </c>
      <c r="E33" s="8"/>
      <c r="F33" s="8" t="s">
        <v>3</v>
      </c>
      <c r="G33" s="8"/>
      <c r="H33" s="8"/>
      <c r="I33" s="8"/>
      <c r="J33" s="11">
        <v>778</v>
      </c>
      <c r="K33" s="8"/>
      <c r="L33" s="8" t="s">
        <v>191</v>
      </c>
      <c r="M33" s="8" t="str">
        <f>HYPERLINK("https://ceds.ed.gov/cedselementdetails.aspx?termid=3761")</f>
        <v>https://ceds.ed.gov/cedselementdetails.aspx?termid=3761</v>
      </c>
    </row>
    <row r="34" spans="1:13" ht="60">
      <c r="A34" s="8" t="s">
        <v>232</v>
      </c>
      <c r="B34" s="8" t="s">
        <v>233</v>
      </c>
      <c r="C34" s="8" t="s">
        <v>0</v>
      </c>
      <c r="D34" s="8" t="s">
        <v>384</v>
      </c>
      <c r="E34" s="8"/>
      <c r="F34" s="8" t="s">
        <v>3</v>
      </c>
      <c r="G34" s="8" t="s">
        <v>184</v>
      </c>
      <c r="H34" s="8"/>
      <c r="I34" s="8"/>
      <c r="J34" s="11">
        <v>788</v>
      </c>
      <c r="K34" s="8"/>
      <c r="L34" s="8" t="s">
        <v>234</v>
      </c>
      <c r="M34" s="8" t="str">
        <f>HYPERLINK("https://ceds.ed.gov/cedselementdetails.aspx?termid=3774")</f>
        <v>https://ceds.ed.gov/cedselementdetails.aspx?termid=3774</v>
      </c>
    </row>
  </sheetData>
  <sheetProtection/>
  <autoFilter ref="A1:M34"/>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9"/>
  <sheetViews>
    <sheetView zoomScalePageLayoutView="0" workbookViewId="0" topLeftCell="A1">
      <selection activeCell="A1" sqref="A1"/>
    </sheetView>
  </sheetViews>
  <sheetFormatPr defaultColWidth="9.140625" defaultRowHeight="15"/>
  <cols>
    <col min="1" max="1" width="28.7109375" style="7" customWidth="1"/>
    <col min="2" max="3" width="36.57421875" style="7" customWidth="1"/>
    <col min="4" max="4" width="51.8515625" style="7" customWidth="1"/>
    <col min="5" max="5" width="42.00390625" style="7" customWidth="1"/>
    <col min="6" max="6" width="11.140625" style="7" bestFit="1" customWidth="1"/>
    <col min="7" max="7" width="36.57421875" style="7" bestFit="1" customWidth="1"/>
    <col min="8" max="8" width="40.00390625" style="7" customWidth="1"/>
    <col min="9" max="9" width="41.57421875" style="7" customWidth="1"/>
    <col min="10" max="10" width="9.00390625" style="12" bestFit="1" customWidth="1"/>
    <col min="11" max="12" width="36.57421875" style="7" bestFit="1" customWidth="1"/>
    <col min="13" max="13" width="29.00390625" style="7" customWidth="1"/>
    <col min="14" max="16384" width="9.140625" style="7" customWidth="1"/>
  </cols>
  <sheetData>
    <row r="1" spans="1:13" s="6" customFormat="1" ht="15">
      <c r="A1" s="6" t="s">
        <v>277</v>
      </c>
      <c r="B1" s="6" t="s">
        <v>278</v>
      </c>
      <c r="C1" s="6" t="s">
        <v>279</v>
      </c>
      <c r="D1" s="6" t="s">
        <v>401</v>
      </c>
      <c r="E1" s="6" t="s">
        <v>280</v>
      </c>
      <c r="F1" s="6" t="s">
        <v>281</v>
      </c>
      <c r="G1" s="6" t="s">
        <v>282</v>
      </c>
      <c r="H1" s="6" t="s">
        <v>283</v>
      </c>
      <c r="I1" s="6" t="s">
        <v>284</v>
      </c>
      <c r="J1" s="10" t="s">
        <v>285</v>
      </c>
      <c r="K1" s="6" t="s">
        <v>286</v>
      </c>
      <c r="L1" s="6" t="s">
        <v>287</v>
      </c>
      <c r="M1" s="6" t="s">
        <v>295</v>
      </c>
    </row>
    <row r="2" spans="1:13" ht="240">
      <c r="A2" s="8" t="s">
        <v>300</v>
      </c>
      <c r="B2" s="8" t="s">
        <v>301</v>
      </c>
      <c r="C2" s="9" t="s">
        <v>288</v>
      </c>
      <c r="D2" s="8" t="s">
        <v>302</v>
      </c>
      <c r="E2" s="8" t="s">
        <v>238</v>
      </c>
      <c r="F2" s="8" t="s">
        <v>2</v>
      </c>
      <c r="G2" s="8" t="s">
        <v>10</v>
      </c>
      <c r="H2" s="8" t="s">
        <v>303</v>
      </c>
      <c r="I2" s="8"/>
      <c r="J2" s="11">
        <v>10</v>
      </c>
      <c r="K2" s="8"/>
      <c r="L2" s="8" t="s">
        <v>304</v>
      </c>
      <c r="M2" s="8" t="str">
        <f>HYPERLINK("https://ceds.ed.gov/cedselementdetails.aspx?termid=3358")</f>
        <v>https://ceds.ed.gov/cedselementdetails.aspx?termid=3358</v>
      </c>
    </row>
    <row r="3" spans="1:13" ht="270">
      <c r="A3" s="8" t="s">
        <v>79</v>
      </c>
      <c r="B3" s="8" t="s">
        <v>80</v>
      </c>
      <c r="C3" s="8" t="s">
        <v>235</v>
      </c>
      <c r="D3" s="8" t="s">
        <v>348</v>
      </c>
      <c r="E3" s="8" t="s">
        <v>29</v>
      </c>
      <c r="F3" s="8" t="s">
        <v>2</v>
      </c>
      <c r="G3" s="8"/>
      <c r="H3" s="8" t="s">
        <v>81</v>
      </c>
      <c r="I3" s="8"/>
      <c r="J3" s="11">
        <v>84</v>
      </c>
      <c r="K3" s="8" t="s">
        <v>82</v>
      </c>
      <c r="L3" s="8" t="s">
        <v>83</v>
      </c>
      <c r="M3" s="8" t="str">
        <f>HYPERLINK("https://ceds.ed.gov/cedselementdetails.aspx?termid=3084")</f>
        <v>https://ceds.ed.gov/cedselementdetails.aspx?termid=3084</v>
      </c>
    </row>
    <row r="4" spans="1:13" ht="409.5">
      <c r="A4" s="8" t="s">
        <v>136</v>
      </c>
      <c r="B4" s="8" t="s">
        <v>137</v>
      </c>
      <c r="C4" s="9" t="s">
        <v>361</v>
      </c>
      <c r="D4" s="8" t="s">
        <v>362</v>
      </c>
      <c r="E4" s="8" t="s">
        <v>249</v>
      </c>
      <c r="F4" s="8" t="s">
        <v>2</v>
      </c>
      <c r="G4" s="8"/>
      <c r="H4" s="8" t="s">
        <v>138</v>
      </c>
      <c r="I4" s="8"/>
      <c r="J4" s="11">
        <v>141</v>
      </c>
      <c r="K4" s="8"/>
      <c r="L4" s="8" t="s">
        <v>139</v>
      </c>
      <c r="M4" s="8" t="str">
        <f>HYPERLINK("https://ceds.ed.gov/cedselementdetails.aspx?termid=3141")</f>
        <v>https://ceds.ed.gov/cedselementdetails.aspx?termid=3141</v>
      </c>
    </row>
    <row r="5" spans="1:13" ht="105">
      <c r="A5" s="8" t="s">
        <v>195</v>
      </c>
      <c r="B5" s="8" t="s">
        <v>196</v>
      </c>
      <c r="C5" s="8" t="s">
        <v>235</v>
      </c>
      <c r="D5" s="8" t="s">
        <v>375</v>
      </c>
      <c r="E5" s="8" t="s">
        <v>29</v>
      </c>
      <c r="F5" s="8" t="s">
        <v>2</v>
      </c>
      <c r="G5" s="8"/>
      <c r="H5" s="8" t="s">
        <v>197</v>
      </c>
      <c r="I5" s="8"/>
      <c r="J5" s="11">
        <v>580</v>
      </c>
      <c r="K5" s="8"/>
      <c r="L5" s="8" t="s">
        <v>198</v>
      </c>
      <c r="M5" s="8" t="str">
        <f>HYPERLINK("https://ceds.ed.gov/cedselementdetails.aspx?termid=3573")</f>
        <v>https://ceds.ed.gov/cedselementdetails.aspx?termid=3573</v>
      </c>
    </row>
    <row r="6" spans="1:13" ht="345">
      <c r="A6" s="8" t="s">
        <v>205</v>
      </c>
      <c r="B6" s="8" t="s">
        <v>206</v>
      </c>
      <c r="C6" s="9" t="s">
        <v>275</v>
      </c>
      <c r="D6" s="8" t="s">
        <v>377</v>
      </c>
      <c r="E6" s="8" t="s">
        <v>256</v>
      </c>
      <c r="F6" s="8" t="s">
        <v>2</v>
      </c>
      <c r="G6" s="8"/>
      <c r="H6" s="8" t="s">
        <v>207</v>
      </c>
      <c r="I6" s="8"/>
      <c r="J6" s="11">
        <v>1074</v>
      </c>
      <c r="K6" s="8"/>
      <c r="L6" s="8" t="s">
        <v>208</v>
      </c>
      <c r="M6" s="8" t="str">
        <f>HYPERLINK("https://ceds.ed.gov/cedselementdetails.aspx?termid=3162")</f>
        <v>https://ceds.ed.gov/cedselementdetails.aspx?termid=3162</v>
      </c>
    </row>
    <row r="7" spans="1:13" ht="165">
      <c r="A7" s="8" t="s">
        <v>209</v>
      </c>
      <c r="B7" s="8" t="s">
        <v>210</v>
      </c>
      <c r="C7" s="8" t="s">
        <v>0</v>
      </c>
      <c r="D7" s="8" t="s">
        <v>378</v>
      </c>
      <c r="E7" s="8" t="s">
        <v>257</v>
      </c>
      <c r="F7" s="8" t="s">
        <v>2</v>
      </c>
      <c r="G7" s="8" t="s">
        <v>10</v>
      </c>
      <c r="H7" s="8" t="s">
        <v>211</v>
      </c>
      <c r="I7" s="8"/>
      <c r="J7" s="11">
        <v>1070</v>
      </c>
      <c r="K7" s="8"/>
      <c r="L7" s="8" t="s">
        <v>212</v>
      </c>
      <c r="M7" s="8" t="str">
        <f>HYPERLINK("https://ceds.ed.gov/cedselementdetails.aspx?termid=3156")</f>
        <v>https://ceds.ed.gov/cedselementdetails.aspx?termid=3156</v>
      </c>
    </row>
    <row r="8" spans="1:13" ht="255">
      <c r="A8" s="8" t="s">
        <v>216</v>
      </c>
      <c r="B8" s="8" t="s">
        <v>217</v>
      </c>
      <c r="C8" s="9" t="s">
        <v>276</v>
      </c>
      <c r="D8" s="8" t="s">
        <v>379</v>
      </c>
      <c r="E8" s="8" t="s">
        <v>259</v>
      </c>
      <c r="F8" s="8" t="s">
        <v>2</v>
      </c>
      <c r="G8" s="8"/>
      <c r="H8" s="8" t="s">
        <v>218</v>
      </c>
      <c r="I8" s="8"/>
      <c r="J8" s="11">
        <v>1075</v>
      </c>
      <c r="K8" s="8"/>
      <c r="L8" s="8" t="s">
        <v>219</v>
      </c>
      <c r="M8" s="8" t="str">
        <f>HYPERLINK("https://ceds.ed.gov/cedselementdetails.aspx?termid=3163")</f>
        <v>https://ceds.ed.gov/cedselementdetails.aspx?termid=3163</v>
      </c>
    </row>
    <row r="9" spans="1:13" ht="360">
      <c r="A9" s="8" t="s">
        <v>227</v>
      </c>
      <c r="B9" s="8" t="s">
        <v>228</v>
      </c>
      <c r="C9" s="9" t="s">
        <v>381</v>
      </c>
      <c r="D9" s="8" t="s">
        <v>382</v>
      </c>
      <c r="E9" s="8" t="s">
        <v>236</v>
      </c>
      <c r="F9" s="8" t="s">
        <v>2</v>
      </c>
      <c r="G9" s="8" t="s">
        <v>132</v>
      </c>
      <c r="H9" s="8" t="s">
        <v>383</v>
      </c>
      <c r="I9" s="8"/>
      <c r="J9" s="11">
        <v>280</v>
      </c>
      <c r="K9" s="8"/>
      <c r="L9" s="8" t="s">
        <v>229</v>
      </c>
      <c r="M9" s="8" t="str">
        <f>HYPERLINK("https://ceds.ed.gov/cedselementdetails.aspx?termid=3280")</f>
        <v>https://ceds.ed.gov/cedselementdetails.aspx?termid=3280</v>
      </c>
    </row>
  </sheetData>
  <sheetProtection/>
  <autoFilter ref="A1:M9"/>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
    </sheetView>
  </sheetViews>
  <sheetFormatPr defaultColWidth="9.140625" defaultRowHeight="15"/>
  <cols>
    <col min="1" max="1" width="28.7109375" style="7" customWidth="1"/>
    <col min="2" max="3" width="36.57421875" style="7" customWidth="1"/>
    <col min="4" max="4" width="51.8515625" style="7" customWidth="1"/>
    <col min="5" max="5" width="42.00390625" style="7" customWidth="1"/>
    <col min="6" max="6" width="11.140625" style="7" bestFit="1" customWidth="1"/>
    <col min="7" max="7" width="36.57421875" style="7" bestFit="1" customWidth="1"/>
    <col min="8" max="8" width="40.00390625" style="7" customWidth="1"/>
    <col min="9" max="9" width="41.57421875" style="7" customWidth="1"/>
    <col min="10" max="10" width="9.00390625" style="12" bestFit="1" customWidth="1"/>
    <col min="11" max="12" width="36.57421875" style="7" bestFit="1" customWidth="1"/>
    <col min="13" max="13" width="29.00390625" style="7" customWidth="1"/>
    <col min="14" max="16384" width="9.140625" style="7" customWidth="1"/>
  </cols>
  <sheetData>
    <row r="1" spans="1:13" s="6" customFormat="1" ht="15">
      <c r="A1" s="6" t="s">
        <v>277</v>
      </c>
      <c r="B1" s="6" t="s">
        <v>278</v>
      </c>
      <c r="C1" s="6" t="s">
        <v>279</v>
      </c>
      <c r="D1" s="6" t="s">
        <v>401</v>
      </c>
      <c r="E1" s="6" t="s">
        <v>280</v>
      </c>
      <c r="F1" s="6" t="s">
        <v>281</v>
      </c>
      <c r="G1" s="6" t="s">
        <v>282</v>
      </c>
      <c r="H1" s="6" t="s">
        <v>283</v>
      </c>
      <c r="I1" s="6" t="s">
        <v>284</v>
      </c>
      <c r="J1" s="10" t="s">
        <v>285</v>
      </c>
      <c r="K1" s="6" t="s">
        <v>286</v>
      </c>
      <c r="L1" s="6" t="s">
        <v>287</v>
      </c>
      <c r="M1" s="6" t="s">
        <v>295</v>
      </c>
    </row>
    <row r="2" spans="1:13" ht="409.5">
      <c r="A2" s="8" t="s">
        <v>8</v>
      </c>
      <c r="B2" s="8" t="s">
        <v>9</v>
      </c>
      <c r="C2" s="8" t="s">
        <v>0</v>
      </c>
      <c r="D2" s="8" t="s">
        <v>296</v>
      </c>
      <c r="E2" s="8" t="s">
        <v>237</v>
      </c>
      <c r="F2" s="8" t="s">
        <v>297</v>
      </c>
      <c r="G2" s="8" t="s">
        <v>10</v>
      </c>
      <c r="H2" s="8"/>
      <c r="I2" s="8"/>
      <c r="J2" s="11">
        <v>19</v>
      </c>
      <c r="K2" s="8"/>
      <c r="L2" s="8" t="s">
        <v>11</v>
      </c>
      <c r="M2" s="8" t="str">
        <f>HYPERLINK("https://ceds.ed.gov/cedselementdetails.aspx?termid=3019")</f>
        <v>https://ceds.ed.gov/cedselementdetails.aspx?termid=3019</v>
      </c>
    </row>
    <row r="3" spans="1:13" ht="409.5">
      <c r="A3" s="8" t="s">
        <v>12</v>
      </c>
      <c r="B3" s="8" t="s">
        <v>13</v>
      </c>
      <c r="C3" s="8" t="s">
        <v>0</v>
      </c>
      <c r="D3" s="8" t="s">
        <v>298</v>
      </c>
      <c r="E3" s="8" t="s">
        <v>237</v>
      </c>
      <c r="F3" s="8" t="s">
        <v>297</v>
      </c>
      <c r="G3" s="8" t="s">
        <v>10</v>
      </c>
      <c r="H3" s="8"/>
      <c r="I3" s="8"/>
      <c r="J3" s="11">
        <v>40</v>
      </c>
      <c r="K3" s="8"/>
      <c r="L3" s="8" t="s">
        <v>14</v>
      </c>
      <c r="M3" s="8" t="str">
        <f>HYPERLINK("https://ceds.ed.gov/cedselementdetails.aspx?termid=3040")</f>
        <v>https://ceds.ed.gov/cedselementdetails.aspx?termid=3040</v>
      </c>
    </row>
    <row r="4" spans="1:13" ht="409.5">
      <c r="A4" s="8" t="s">
        <v>15</v>
      </c>
      <c r="B4" s="8" t="s">
        <v>16</v>
      </c>
      <c r="C4" s="8" t="s">
        <v>0</v>
      </c>
      <c r="D4" s="8" t="s">
        <v>299</v>
      </c>
      <c r="E4" s="8" t="s">
        <v>237</v>
      </c>
      <c r="F4" s="8" t="s">
        <v>297</v>
      </c>
      <c r="G4" s="8" t="s">
        <v>10</v>
      </c>
      <c r="H4" s="8"/>
      <c r="I4" s="8"/>
      <c r="J4" s="11">
        <v>190</v>
      </c>
      <c r="K4" s="8"/>
      <c r="L4" s="8" t="s">
        <v>17</v>
      </c>
      <c r="M4" s="8" t="str">
        <f>HYPERLINK("https://ceds.ed.gov/cedselementdetails.aspx?termid=3190")</f>
        <v>https://ceds.ed.gov/cedselementdetails.aspx?termid=3190</v>
      </c>
    </row>
    <row r="5" spans="1:13" ht="409.5">
      <c r="A5" s="8" t="s">
        <v>18</v>
      </c>
      <c r="B5" s="8" t="s">
        <v>19</v>
      </c>
      <c r="C5" s="8" t="s">
        <v>0</v>
      </c>
      <c r="D5" s="8" t="s">
        <v>298</v>
      </c>
      <c r="E5" s="8" t="s">
        <v>237</v>
      </c>
      <c r="F5" s="8" t="s">
        <v>297</v>
      </c>
      <c r="G5" s="8" t="s">
        <v>20</v>
      </c>
      <c r="H5" s="8"/>
      <c r="I5" s="8"/>
      <c r="J5" s="11">
        <v>214</v>
      </c>
      <c r="K5" s="8"/>
      <c r="L5" s="8" t="s">
        <v>21</v>
      </c>
      <c r="M5" s="8" t="str">
        <f>HYPERLINK("https://ceds.ed.gov/cedselementdetails.aspx?termid=3214")</f>
        <v>https://ceds.ed.gov/cedselementdetails.aspx?termid=3214</v>
      </c>
    </row>
    <row r="6" spans="1:13" ht="409.5">
      <c r="A6" s="8" t="s">
        <v>22</v>
      </c>
      <c r="B6" s="8" t="s">
        <v>23</v>
      </c>
      <c r="C6" s="8" t="s">
        <v>0</v>
      </c>
      <c r="D6" s="8" t="s">
        <v>298</v>
      </c>
      <c r="E6" s="8" t="s">
        <v>237</v>
      </c>
      <c r="F6" s="8" t="s">
        <v>297</v>
      </c>
      <c r="G6" s="8" t="s">
        <v>7</v>
      </c>
      <c r="H6" s="8"/>
      <c r="I6" s="8"/>
      <c r="J6" s="11">
        <v>269</v>
      </c>
      <c r="K6" s="8"/>
      <c r="L6" s="8" t="s">
        <v>24</v>
      </c>
      <c r="M6" s="8" t="str">
        <f>HYPERLINK("https://ceds.ed.gov/cedselementdetails.aspx?termid=3269")</f>
        <v>https://ceds.ed.gov/cedselementdetails.aspx?termid=3269</v>
      </c>
    </row>
    <row r="7" spans="1:13" ht="105">
      <c r="A7" s="8" t="s">
        <v>25</v>
      </c>
      <c r="B7" s="8" t="s">
        <v>26</v>
      </c>
      <c r="C7" s="9" t="s">
        <v>260</v>
      </c>
      <c r="D7" s="8" t="s">
        <v>305</v>
      </c>
      <c r="E7" s="8" t="s">
        <v>27</v>
      </c>
      <c r="F7" s="8" t="s">
        <v>297</v>
      </c>
      <c r="G7" s="8" t="s">
        <v>10</v>
      </c>
      <c r="H7" s="8"/>
      <c r="I7" s="8"/>
      <c r="J7" s="11">
        <v>722</v>
      </c>
      <c r="K7" s="8"/>
      <c r="L7" s="8" t="s">
        <v>28</v>
      </c>
      <c r="M7" s="8" t="str">
        <f>HYPERLINK("https://ceds.ed.gov/cedselementdetails.aspx?termid=3698")</f>
        <v>https://ceds.ed.gov/cedselementdetails.aspx?termid=3698</v>
      </c>
    </row>
    <row r="8" spans="1:13" ht="240">
      <c r="A8" s="8" t="s">
        <v>66</v>
      </c>
      <c r="B8" s="8" t="s">
        <v>67</v>
      </c>
      <c r="C8" s="9" t="s">
        <v>266</v>
      </c>
      <c r="D8" s="8" t="s">
        <v>314</v>
      </c>
      <c r="E8" s="8" t="s">
        <v>239</v>
      </c>
      <c r="F8" s="8" t="s">
        <v>297</v>
      </c>
      <c r="G8" s="8"/>
      <c r="H8" s="8"/>
      <c r="I8" s="8" t="s">
        <v>68</v>
      </c>
      <c r="J8" s="11">
        <v>16</v>
      </c>
      <c r="K8" s="8"/>
      <c r="L8" s="8" t="s">
        <v>69</v>
      </c>
      <c r="M8" s="8" t="str">
        <f>HYPERLINK("https://ceds.ed.gov/cedselementdetails.aspx?termid=3655")</f>
        <v>https://ceds.ed.gov/cedselementdetails.aspx?termid=3655</v>
      </c>
    </row>
    <row r="9" spans="1:13" ht="240">
      <c r="A9" s="8" t="s">
        <v>71</v>
      </c>
      <c r="B9" s="8" t="s">
        <v>72</v>
      </c>
      <c r="C9" s="9" t="s">
        <v>266</v>
      </c>
      <c r="D9" s="8" t="s">
        <v>314</v>
      </c>
      <c r="E9" s="8" t="s">
        <v>239</v>
      </c>
      <c r="F9" s="8" t="s">
        <v>297</v>
      </c>
      <c r="G9" s="8"/>
      <c r="H9" s="8"/>
      <c r="I9" s="8" t="s">
        <v>68</v>
      </c>
      <c r="J9" s="11">
        <v>20</v>
      </c>
      <c r="K9" s="8"/>
      <c r="L9" s="8" t="s">
        <v>71</v>
      </c>
      <c r="M9" s="8" t="str">
        <f>HYPERLINK("https://ceds.ed.gov/cedselementdetails.aspx?termid=3656")</f>
        <v>https://ceds.ed.gov/cedselementdetails.aspx?termid=3656</v>
      </c>
    </row>
    <row r="10" spans="1:13" ht="240">
      <c r="A10" s="8" t="s">
        <v>74</v>
      </c>
      <c r="B10" s="8" t="s">
        <v>75</v>
      </c>
      <c r="C10" s="8" t="s">
        <v>0</v>
      </c>
      <c r="D10" s="8" t="s">
        <v>347</v>
      </c>
      <c r="E10" s="8" t="s">
        <v>241</v>
      </c>
      <c r="F10" s="8" t="s">
        <v>297</v>
      </c>
      <c r="G10" s="8" t="s">
        <v>4</v>
      </c>
      <c r="H10" s="8"/>
      <c r="I10" s="8"/>
      <c r="J10" s="11">
        <v>33</v>
      </c>
      <c r="K10" s="8"/>
      <c r="L10" s="8" t="s">
        <v>74</v>
      </c>
      <c r="M10" s="8" t="str">
        <f>HYPERLINK("https://ceds.ed.gov/cedselementdetails.aspx?termid=3033")</f>
        <v>https://ceds.ed.gov/cedselementdetails.aspx?termid=3033</v>
      </c>
    </row>
    <row r="11" spans="1:13" ht="240">
      <c r="A11" s="8" t="s">
        <v>76</v>
      </c>
      <c r="B11" s="8" t="s">
        <v>77</v>
      </c>
      <c r="C11" s="9" t="s">
        <v>266</v>
      </c>
      <c r="D11" s="8" t="s">
        <v>314</v>
      </c>
      <c r="E11" s="8" t="s">
        <v>239</v>
      </c>
      <c r="F11" s="8" t="s">
        <v>297</v>
      </c>
      <c r="G11" s="8"/>
      <c r="H11" s="8"/>
      <c r="I11" s="8" t="s">
        <v>68</v>
      </c>
      <c r="J11" s="11">
        <v>34</v>
      </c>
      <c r="K11" s="8"/>
      <c r="L11" s="8" t="s">
        <v>78</v>
      </c>
      <c r="M11" s="8" t="str">
        <f>HYPERLINK("https://ceds.ed.gov/cedselementdetails.aspx?termid=3657")</f>
        <v>https://ceds.ed.gov/cedselementdetails.aspx?termid=3657</v>
      </c>
    </row>
    <row r="12" spans="1:13" ht="409.5">
      <c r="A12" s="8" t="s">
        <v>84</v>
      </c>
      <c r="B12" s="8" t="s">
        <v>85</v>
      </c>
      <c r="C12" s="9" t="s">
        <v>349</v>
      </c>
      <c r="D12" s="8" t="s">
        <v>350</v>
      </c>
      <c r="E12" s="8" t="s">
        <v>243</v>
      </c>
      <c r="F12" s="8" t="s">
        <v>297</v>
      </c>
      <c r="G12" s="8"/>
      <c r="H12" s="8"/>
      <c r="I12" s="8"/>
      <c r="J12" s="11">
        <v>50</v>
      </c>
      <c r="K12" s="8"/>
      <c r="L12" s="8" t="s">
        <v>86</v>
      </c>
      <c r="M12" s="8" t="str">
        <f>HYPERLINK("https://ceds.ed.gov/cedselementdetails.aspx?termid=3050")</f>
        <v>https://ceds.ed.gov/cedselementdetails.aspx?termid=3050</v>
      </c>
    </row>
    <row r="13" spans="1:13" ht="150">
      <c r="A13" s="8" t="s">
        <v>88</v>
      </c>
      <c r="B13" s="8" t="s">
        <v>89</v>
      </c>
      <c r="C13" s="8" t="s">
        <v>0</v>
      </c>
      <c r="D13" s="8" t="s">
        <v>351</v>
      </c>
      <c r="E13" s="8" t="s">
        <v>244</v>
      </c>
      <c r="F13" s="8" t="s">
        <v>297</v>
      </c>
      <c r="G13" s="8" t="s">
        <v>90</v>
      </c>
      <c r="H13" s="8"/>
      <c r="I13" s="8"/>
      <c r="J13" s="11">
        <v>81</v>
      </c>
      <c r="K13" s="8"/>
      <c r="L13" s="8" t="s">
        <v>91</v>
      </c>
      <c r="M13" s="8" t="str">
        <f>HYPERLINK("https://ceds.ed.gov/cedselementdetails.aspx?termid=3081")</f>
        <v>https://ceds.ed.gov/cedselementdetails.aspx?termid=3081</v>
      </c>
    </row>
    <row r="14" spans="1:13" ht="285">
      <c r="A14" s="8" t="s">
        <v>98</v>
      </c>
      <c r="B14" s="8" t="s">
        <v>99</v>
      </c>
      <c r="C14" s="8" t="s">
        <v>0</v>
      </c>
      <c r="D14" s="8" t="s">
        <v>354</v>
      </c>
      <c r="E14" s="8" t="s">
        <v>236</v>
      </c>
      <c r="F14" s="8" t="s">
        <v>297</v>
      </c>
      <c r="G14" s="8" t="s">
        <v>100</v>
      </c>
      <c r="H14" s="8"/>
      <c r="I14" s="8"/>
      <c r="J14" s="11">
        <v>88</v>
      </c>
      <c r="K14" s="8"/>
      <c r="L14" s="8" t="s">
        <v>101</v>
      </c>
      <c r="M14" s="8" t="str">
        <f>HYPERLINK("https://ceds.ed.gov/cedselementdetails.aspx?termid=3088")</f>
        <v>https://ceds.ed.gov/cedselementdetails.aspx?termid=3088</v>
      </c>
    </row>
    <row r="15" spans="1:13" ht="285">
      <c r="A15" s="8" t="s">
        <v>102</v>
      </c>
      <c r="B15" s="8" t="s">
        <v>103</v>
      </c>
      <c r="C15" s="9" t="s">
        <v>267</v>
      </c>
      <c r="D15" s="8" t="s">
        <v>354</v>
      </c>
      <c r="E15" s="8" t="s">
        <v>236</v>
      </c>
      <c r="F15" s="8" t="s">
        <v>297</v>
      </c>
      <c r="G15" s="8"/>
      <c r="H15" s="8"/>
      <c r="I15" s="8"/>
      <c r="J15" s="11">
        <v>89</v>
      </c>
      <c r="K15" s="8"/>
      <c r="L15" s="8" t="s">
        <v>104</v>
      </c>
      <c r="M15" s="8" t="str">
        <f>HYPERLINK("https://ceds.ed.gov/cedselementdetails.aspx?termid=3089")</f>
        <v>https://ceds.ed.gov/cedselementdetails.aspx?termid=3089</v>
      </c>
    </row>
    <row r="16" spans="1:13" ht="120">
      <c r="A16" s="8" t="s">
        <v>119</v>
      </c>
      <c r="B16" s="8" t="s">
        <v>120</v>
      </c>
      <c r="C16" s="8" t="s">
        <v>0</v>
      </c>
      <c r="D16" s="8" t="s">
        <v>357</v>
      </c>
      <c r="E16" s="8" t="s">
        <v>1</v>
      </c>
      <c r="F16" s="8" t="s">
        <v>297</v>
      </c>
      <c r="G16" s="8" t="s">
        <v>4</v>
      </c>
      <c r="H16" s="8"/>
      <c r="I16" s="8"/>
      <c r="J16" s="11">
        <v>107</v>
      </c>
      <c r="K16" s="8"/>
      <c r="L16" s="8" t="s">
        <v>121</v>
      </c>
      <c r="M16" s="8" t="str">
        <f>HYPERLINK("https://ceds.ed.gov/cedselementdetails.aspx?termid=3107")</f>
        <v>https://ceds.ed.gov/cedselementdetails.aspx?termid=3107</v>
      </c>
    </row>
    <row r="17" spans="1:13" ht="390">
      <c r="A17" s="8" t="s">
        <v>122</v>
      </c>
      <c r="B17" s="8" t="s">
        <v>123</v>
      </c>
      <c r="C17" s="8" t="s">
        <v>0</v>
      </c>
      <c r="D17" s="8" t="s">
        <v>358</v>
      </c>
      <c r="E17" s="8" t="s">
        <v>246</v>
      </c>
      <c r="F17" s="8" t="s">
        <v>297</v>
      </c>
      <c r="G17" s="8" t="s">
        <v>73</v>
      </c>
      <c r="H17" s="8"/>
      <c r="I17" s="8" t="s">
        <v>124</v>
      </c>
      <c r="J17" s="11">
        <v>115</v>
      </c>
      <c r="K17" s="8"/>
      <c r="L17" s="8" t="s">
        <v>125</v>
      </c>
      <c r="M17" s="8" t="str">
        <f>HYPERLINK("https://ceds.ed.gov/cedselementdetails.aspx?termid=3115")</f>
        <v>https://ceds.ed.gov/cedselementdetails.aspx?termid=3115</v>
      </c>
    </row>
    <row r="18" spans="1:13" ht="390">
      <c r="A18" s="8" t="s">
        <v>126</v>
      </c>
      <c r="B18" s="8" t="s">
        <v>127</v>
      </c>
      <c r="C18" s="8" t="s">
        <v>0</v>
      </c>
      <c r="D18" s="8" t="s">
        <v>359</v>
      </c>
      <c r="E18" s="8" t="s">
        <v>247</v>
      </c>
      <c r="F18" s="8" t="s">
        <v>297</v>
      </c>
      <c r="G18" s="8" t="s">
        <v>87</v>
      </c>
      <c r="H18" s="8"/>
      <c r="I18" s="8" t="s">
        <v>124</v>
      </c>
      <c r="J18" s="11">
        <v>121</v>
      </c>
      <c r="K18" s="8"/>
      <c r="L18" s="8" t="s">
        <v>128</v>
      </c>
      <c r="M18" s="8" t="str">
        <f>HYPERLINK("https://ceds.ed.gov/cedselementdetails.aspx?termid=3121")</f>
        <v>https://ceds.ed.gov/cedselementdetails.aspx?termid=3121</v>
      </c>
    </row>
    <row r="19" spans="1:13" ht="285">
      <c r="A19" s="8" t="s">
        <v>133</v>
      </c>
      <c r="B19" s="8" t="s">
        <v>134</v>
      </c>
      <c r="C19" s="9" t="s">
        <v>270</v>
      </c>
      <c r="D19" s="8" t="s">
        <v>360</v>
      </c>
      <c r="E19" s="8" t="s">
        <v>248</v>
      </c>
      <c r="F19" s="8" t="s">
        <v>297</v>
      </c>
      <c r="G19" s="8"/>
      <c r="H19" s="8"/>
      <c r="I19" s="8"/>
      <c r="J19" s="11">
        <v>138</v>
      </c>
      <c r="K19" s="8"/>
      <c r="L19" s="8" t="s">
        <v>135</v>
      </c>
      <c r="M19" s="8" t="str">
        <f>HYPERLINK("https://ceds.ed.gov/cedselementdetails.aspx?termid=3138")</f>
        <v>https://ceds.ed.gov/cedselementdetails.aspx?termid=3138</v>
      </c>
    </row>
    <row r="20" spans="1:13" ht="240">
      <c r="A20" s="8" t="s">
        <v>140</v>
      </c>
      <c r="B20" s="8" t="s">
        <v>141</v>
      </c>
      <c r="C20" s="9" t="s">
        <v>266</v>
      </c>
      <c r="D20" s="8" t="s">
        <v>314</v>
      </c>
      <c r="E20" s="8" t="s">
        <v>239</v>
      </c>
      <c r="F20" s="8" t="s">
        <v>297</v>
      </c>
      <c r="G20" s="8"/>
      <c r="H20" s="8"/>
      <c r="I20" s="8" t="s">
        <v>68</v>
      </c>
      <c r="J20" s="11">
        <v>144</v>
      </c>
      <c r="K20" s="8"/>
      <c r="L20" s="8" t="s">
        <v>142</v>
      </c>
      <c r="M20" s="8" t="str">
        <f>HYPERLINK("https://ceds.ed.gov/cedselementdetails.aspx?termid=3144")</f>
        <v>https://ceds.ed.gov/cedselementdetails.aspx?termid=3144</v>
      </c>
    </row>
    <row r="21" spans="1:13" ht="390">
      <c r="A21" s="8" t="s">
        <v>146</v>
      </c>
      <c r="B21" s="8" t="s">
        <v>147</v>
      </c>
      <c r="C21" s="8" t="s">
        <v>0</v>
      </c>
      <c r="D21" s="8" t="s">
        <v>358</v>
      </c>
      <c r="E21" s="8" t="s">
        <v>246</v>
      </c>
      <c r="F21" s="8" t="s">
        <v>297</v>
      </c>
      <c r="G21" s="8" t="s">
        <v>73</v>
      </c>
      <c r="H21" s="8"/>
      <c r="I21" s="8" t="s">
        <v>124</v>
      </c>
      <c r="J21" s="11">
        <v>172</v>
      </c>
      <c r="K21" s="8" t="s">
        <v>148</v>
      </c>
      <c r="L21" s="8" t="s">
        <v>149</v>
      </c>
      <c r="M21" s="8" t="str">
        <f>HYPERLINK("https://ceds.ed.gov/cedselementdetails.aspx?termid=3172")</f>
        <v>https://ceds.ed.gov/cedselementdetails.aspx?termid=3172</v>
      </c>
    </row>
    <row r="22" spans="1:13" ht="390">
      <c r="A22" s="8" t="s">
        <v>157</v>
      </c>
      <c r="B22" s="8" t="s">
        <v>158</v>
      </c>
      <c r="C22" s="8" t="s">
        <v>0</v>
      </c>
      <c r="D22" s="8" t="s">
        <v>358</v>
      </c>
      <c r="E22" s="8" t="s">
        <v>246</v>
      </c>
      <c r="F22" s="8" t="s">
        <v>297</v>
      </c>
      <c r="G22" s="8" t="s">
        <v>73</v>
      </c>
      <c r="H22" s="8"/>
      <c r="I22" s="8" t="s">
        <v>124</v>
      </c>
      <c r="J22" s="11">
        <v>184</v>
      </c>
      <c r="K22" s="8"/>
      <c r="L22" s="8" t="s">
        <v>159</v>
      </c>
      <c r="M22" s="8" t="str">
        <f>HYPERLINK("https://ceds.ed.gov/cedselementdetails.aspx?termid=3184")</f>
        <v>https://ceds.ed.gov/cedselementdetails.aspx?termid=3184</v>
      </c>
    </row>
    <row r="23" spans="1:13" ht="165">
      <c r="A23" s="8" t="s">
        <v>160</v>
      </c>
      <c r="B23" s="8" t="s">
        <v>161</v>
      </c>
      <c r="C23" s="8" t="s">
        <v>0</v>
      </c>
      <c r="D23" s="8" t="s">
        <v>364</v>
      </c>
      <c r="E23" s="8" t="s">
        <v>251</v>
      </c>
      <c r="F23" s="8" t="s">
        <v>297</v>
      </c>
      <c r="G23" s="8" t="s">
        <v>6</v>
      </c>
      <c r="H23" s="8"/>
      <c r="I23" s="8"/>
      <c r="J23" s="11">
        <v>191</v>
      </c>
      <c r="K23" s="8"/>
      <c r="L23" s="8" t="s">
        <v>162</v>
      </c>
      <c r="M23" s="8" t="str">
        <f>HYPERLINK("https://ceds.ed.gov/cedselementdetails.aspx?termid=3191")</f>
        <v>https://ceds.ed.gov/cedselementdetails.aspx?termid=3191</v>
      </c>
    </row>
    <row r="24" spans="1:13" ht="240">
      <c r="A24" s="8" t="s">
        <v>163</v>
      </c>
      <c r="B24" s="8" t="s">
        <v>164</v>
      </c>
      <c r="C24" s="9" t="s">
        <v>266</v>
      </c>
      <c r="D24" s="8" t="s">
        <v>314</v>
      </c>
      <c r="E24" s="8" t="s">
        <v>239</v>
      </c>
      <c r="F24" s="8" t="s">
        <v>297</v>
      </c>
      <c r="G24" s="8"/>
      <c r="H24" s="8"/>
      <c r="I24" s="8" t="s">
        <v>68</v>
      </c>
      <c r="J24" s="11">
        <v>192</v>
      </c>
      <c r="K24" s="8"/>
      <c r="L24" s="8" t="s">
        <v>165</v>
      </c>
      <c r="M24" s="8" t="str">
        <f>HYPERLINK("https://ceds.ed.gov/cedselementdetails.aspx?termid=3658")</f>
        <v>https://ceds.ed.gov/cedselementdetails.aspx?termid=3658</v>
      </c>
    </row>
    <row r="25" spans="1:13" ht="409.5">
      <c r="A25" s="8" t="s">
        <v>166</v>
      </c>
      <c r="B25" s="8" t="s">
        <v>167</v>
      </c>
      <c r="C25" s="8" t="s">
        <v>0</v>
      </c>
      <c r="D25" s="8" t="s">
        <v>365</v>
      </c>
      <c r="E25" s="8" t="s">
        <v>247</v>
      </c>
      <c r="F25" s="8" t="s">
        <v>297</v>
      </c>
      <c r="G25" s="8" t="s">
        <v>7</v>
      </c>
      <c r="H25" s="8"/>
      <c r="I25" s="8"/>
      <c r="J25" s="11">
        <v>206</v>
      </c>
      <c r="K25" s="8"/>
      <c r="L25" s="8" t="s">
        <v>168</v>
      </c>
      <c r="M25" s="8" t="str">
        <f>HYPERLINK("https://ceds.ed.gov/cedselementdetails.aspx?termid=3206")</f>
        <v>https://ceds.ed.gov/cedselementdetails.aspx?termid=3206</v>
      </c>
    </row>
    <row r="26" spans="1:13" ht="409.5">
      <c r="A26" s="8" t="s">
        <v>169</v>
      </c>
      <c r="B26" s="8" t="s">
        <v>170</v>
      </c>
      <c r="C26" s="9" t="s">
        <v>272</v>
      </c>
      <c r="D26" s="8" t="s">
        <v>365</v>
      </c>
      <c r="E26" s="8" t="s">
        <v>252</v>
      </c>
      <c r="F26" s="8" t="s">
        <v>297</v>
      </c>
      <c r="G26" s="8" t="s">
        <v>10</v>
      </c>
      <c r="H26" s="8"/>
      <c r="I26" s="8"/>
      <c r="J26" s="11">
        <v>634</v>
      </c>
      <c r="K26" s="8"/>
      <c r="L26" s="8" t="s">
        <v>171</v>
      </c>
      <c r="M26" s="8" t="str">
        <f>HYPERLINK("https://ceds.ed.gov/cedselementdetails.aspx?termid=3627")</f>
        <v>https://ceds.ed.gov/cedselementdetails.aspx?termid=3627</v>
      </c>
    </row>
    <row r="27" spans="1:13" ht="405">
      <c r="A27" s="8" t="s">
        <v>172</v>
      </c>
      <c r="B27" s="8" t="s">
        <v>173</v>
      </c>
      <c r="C27" s="9" t="s">
        <v>273</v>
      </c>
      <c r="D27" s="8" t="s">
        <v>366</v>
      </c>
      <c r="E27" s="8"/>
      <c r="F27" s="8" t="s">
        <v>297</v>
      </c>
      <c r="G27" s="8"/>
      <c r="H27" s="8"/>
      <c r="I27" s="8"/>
      <c r="J27" s="11">
        <v>618</v>
      </c>
      <c r="K27" s="8"/>
      <c r="L27" s="8" t="s">
        <v>174</v>
      </c>
      <c r="M27" s="8" t="str">
        <f>HYPERLINK("https://ceds.ed.gov/cedselementdetails.aspx?termid=3611")</f>
        <v>https://ceds.ed.gov/cedselementdetails.aspx?termid=3611</v>
      </c>
    </row>
    <row r="28" spans="1:13" ht="360">
      <c r="A28" s="8" t="s">
        <v>175</v>
      </c>
      <c r="B28" s="8" t="s">
        <v>176</v>
      </c>
      <c r="C28" s="8" t="s">
        <v>0</v>
      </c>
      <c r="D28" s="8" t="s">
        <v>367</v>
      </c>
      <c r="E28" s="8" t="s">
        <v>253</v>
      </c>
      <c r="F28" s="8" t="s">
        <v>297</v>
      </c>
      <c r="G28" s="8" t="s">
        <v>10</v>
      </c>
      <c r="H28" s="8"/>
      <c r="I28" s="8"/>
      <c r="J28" s="11">
        <v>212</v>
      </c>
      <c r="K28" s="8" t="s">
        <v>177</v>
      </c>
      <c r="L28" s="8" t="s">
        <v>178</v>
      </c>
      <c r="M28" s="8" t="str">
        <f>HYPERLINK("https://ceds.ed.gov/cedselementdetails.aspx?termid=3212")</f>
        <v>https://ceds.ed.gov/cedselementdetails.aspx?termid=3212</v>
      </c>
    </row>
    <row r="29" spans="1:13" ht="409.5">
      <c r="A29" s="8" t="s">
        <v>179</v>
      </c>
      <c r="B29" s="8" t="s">
        <v>180</v>
      </c>
      <c r="C29" s="8" t="s">
        <v>235</v>
      </c>
      <c r="D29" s="8" t="s">
        <v>368</v>
      </c>
      <c r="E29" s="8" t="s">
        <v>236</v>
      </c>
      <c r="F29" s="8" t="s">
        <v>297</v>
      </c>
      <c r="G29" s="8"/>
      <c r="H29" s="8"/>
      <c r="I29" s="8"/>
      <c r="J29" s="11">
        <v>219</v>
      </c>
      <c r="K29" s="8"/>
      <c r="L29" s="8" t="s">
        <v>181</v>
      </c>
      <c r="M29" s="8" t="str">
        <f>HYPERLINK("https://ceds.ed.gov/cedselementdetails.aspx?termid=3219")</f>
        <v>https://ceds.ed.gov/cedselementdetails.aspx?termid=3219</v>
      </c>
    </row>
    <row r="30" spans="1:13" ht="240">
      <c r="A30" s="8" t="s">
        <v>192</v>
      </c>
      <c r="B30" s="8" t="s">
        <v>193</v>
      </c>
      <c r="C30" s="9" t="s">
        <v>274</v>
      </c>
      <c r="D30" s="8" t="s">
        <v>374</v>
      </c>
      <c r="E30" s="8" t="s">
        <v>254</v>
      </c>
      <c r="F30" s="8" t="s">
        <v>297</v>
      </c>
      <c r="G30" s="8"/>
      <c r="H30" s="8"/>
      <c r="I30" s="8" t="s">
        <v>194</v>
      </c>
      <c r="J30" s="11">
        <v>255</v>
      </c>
      <c r="K30" s="8"/>
      <c r="L30" s="8" t="s">
        <v>192</v>
      </c>
      <c r="M30" s="8" t="str">
        <f>HYPERLINK("https://ceds.ed.gov/cedselementdetails.aspx?termid=3255")</f>
        <v>https://ceds.ed.gov/cedselementdetails.aspx?termid=3255</v>
      </c>
    </row>
    <row r="31" spans="1:13" ht="409.5">
      <c r="A31" s="8" t="s">
        <v>199</v>
      </c>
      <c r="B31" s="8" t="s">
        <v>200</v>
      </c>
      <c r="C31" s="8" t="s">
        <v>0</v>
      </c>
      <c r="D31" s="8" t="s">
        <v>376</v>
      </c>
      <c r="E31" s="8" t="s">
        <v>255</v>
      </c>
      <c r="F31" s="8" t="s">
        <v>297</v>
      </c>
      <c r="G31" s="8" t="s">
        <v>201</v>
      </c>
      <c r="H31" s="8"/>
      <c r="I31" s="8" t="s">
        <v>202</v>
      </c>
      <c r="J31" s="11">
        <v>259</v>
      </c>
      <c r="K31" s="8" t="s">
        <v>203</v>
      </c>
      <c r="L31" s="8" t="s">
        <v>204</v>
      </c>
      <c r="M31" s="8" t="str">
        <f>HYPERLINK("https://ceds.ed.gov/cedselementdetails.aspx?termid=3259")</f>
        <v>https://ceds.ed.gov/cedselementdetails.aspx?termid=3259</v>
      </c>
    </row>
    <row r="32" spans="1:13" ht="409.5">
      <c r="A32" s="8" t="s">
        <v>213</v>
      </c>
      <c r="B32" s="8" t="s">
        <v>214</v>
      </c>
      <c r="C32" s="9" t="s">
        <v>268</v>
      </c>
      <c r="D32" s="8" t="s">
        <v>298</v>
      </c>
      <c r="E32" s="8" t="s">
        <v>258</v>
      </c>
      <c r="F32" s="8" t="s">
        <v>297</v>
      </c>
      <c r="G32" s="8"/>
      <c r="H32" s="8"/>
      <c r="I32" s="8"/>
      <c r="J32" s="11">
        <v>267</v>
      </c>
      <c r="K32" s="8"/>
      <c r="L32" s="8" t="s">
        <v>215</v>
      </c>
      <c r="M32" s="8" t="str">
        <f>HYPERLINK("https://ceds.ed.gov/cedselementdetails.aspx?termid=3267")</f>
        <v>https://ceds.ed.gov/cedselementdetails.aspx?termid=3267</v>
      </c>
    </row>
    <row r="33" spans="1:13" ht="409.5">
      <c r="A33" s="8" t="s">
        <v>223</v>
      </c>
      <c r="B33" s="8" t="s">
        <v>224</v>
      </c>
      <c r="C33" s="8" t="s">
        <v>0</v>
      </c>
      <c r="D33" s="8" t="s">
        <v>380</v>
      </c>
      <c r="E33" s="8" t="s">
        <v>236</v>
      </c>
      <c r="F33" s="8" t="s">
        <v>297</v>
      </c>
      <c r="G33" s="8" t="s">
        <v>225</v>
      </c>
      <c r="H33" s="8"/>
      <c r="I33" s="8"/>
      <c r="J33" s="11">
        <v>279</v>
      </c>
      <c r="K33" s="8"/>
      <c r="L33" s="8" t="s">
        <v>226</v>
      </c>
      <c r="M33" s="8" t="str">
        <f>HYPERLINK("https://ceds.ed.gov/cedselementdetails.aspx?termid=3279")</f>
        <v>https://ceds.ed.gov/cedselementdetails.aspx?termid=3279</v>
      </c>
    </row>
    <row r="34" spans="1:13" ht="240">
      <c r="A34" s="8" t="s">
        <v>230</v>
      </c>
      <c r="B34" s="8" t="s">
        <v>231</v>
      </c>
      <c r="C34" s="9" t="s">
        <v>266</v>
      </c>
      <c r="D34" s="8" t="s">
        <v>314</v>
      </c>
      <c r="E34" s="8" t="s">
        <v>239</v>
      </c>
      <c r="F34" s="8" t="s">
        <v>297</v>
      </c>
      <c r="G34" s="8"/>
      <c r="H34" s="8"/>
      <c r="I34" s="8" t="s">
        <v>68</v>
      </c>
      <c r="J34" s="11">
        <v>301</v>
      </c>
      <c r="K34" s="8"/>
      <c r="L34" s="8" t="s">
        <v>230</v>
      </c>
      <c r="M34" s="8" t="str">
        <f>HYPERLINK("https://ceds.ed.gov/cedselementdetails.aspx?termid=3659")</f>
        <v>https://ceds.ed.gov/cedselementdetails.aspx?termid=3659</v>
      </c>
    </row>
  </sheetData>
  <sheetProtection/>
  <autoFilter ref="A1:M34"/>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80"/>
  <sheetViews>
    <sheetView zoomScalePageLayoutView="0" workbookViewId="0" topLeftCell="A1">
      <selection activeCell="A1" sqref="A1"/>
    </sheetView>
  </sheetViews>
  <sheetFormatPr defaultColWidth="9.140625" defaultRowHeight="15"/>
  <cols>
    <col min="1" max="1" width="28.7109375" style="7" customWidth="1"/>
    <col min="2" max="3" width="36.57421875" style="7" customWidth="1"/>
    <col min="4" max="4" width="51.8515625" style="7" customWidth="1"/>
    <col min="5" max="5" width="42.00390625" style="7" customWidth="1"/>
    <col min="6" max="6" width="11.140625" style="7" bestFit="1" customWidth="1"/>
    <col min="7" max="7" width="36.57421875" style="7" bestFit="1" customWidth="1"/>
    <col min="8" max="8" width="40.00390625" style="7" customWidth="1"/>
    <col min="9" max="9" width="41.57421875" style="7" customWidth="1"/>
    <col min="10" max="10" width="9.00390625" style="12" bestFit="1" customWidth="1"/>
    <col min="11" max="12" width="36.57421875" style="7" bestFit="1" customWidth="1"/>
    <col min="13" max="13" width="29.00390625" style="7" customWidth="1"/>
    <col min="14" max="16384" width="9.140625" style="7" customWidth="1"/>
  </cols>
  <sheetData>
    <row r="1" spans="1:13" s="6" customFormat="1" ht="15">
      <c r="A1" s="6" t="s">
        <v>277</v>
      </c>
      <c r="B1" s="6" t="s">
        <v>278</v>
      </c>
      <c r="C1" s="6" t="s">
        <v>279</v>
      </c>
      <c r="D1" s="6" t="s">
        <v>401</v>
      </c>
      <c r="E1" s="6" t="s">
        <v>280</v>
      </c>
      <c r="F1" s="6" t="s">
        <v>281</v>
      </c>
      <c r="G1" s="6" t="s">
        <v>282</v>
      </c>
      <c r="H1" s="6" t="s">
        <v>283</v>
      </c>
      <c r="I1" s="6" t="s">
        <v>284</v>
      </c>
      <c r="J1" s="10" t="s">
        <v>285</v>
      </c>
      <c r="K1" s="6" t="s">
        <v>286</v>
      </c>
      <c r="L1" s="6" t="s">
        <v>287</v>
      </c>
      <c r="M1" s="6" t="s">
        <v>295</v>
      </c>
    </row>
    <row r="2" spans="1:13" ht="409.5">
      <c r="A2" s="8" t="s">
        <v>8</v>
      </c>
      <c r="B2" s="8" t="s">
        <v>9</v>
      </c>
      <c r="C2" s="8" t="s">
        <v>0</v>
      </c>
      <c r="D2" s="8" t="s">
        <v>296</v>
      </c>
      <c r="E2" s="8" t="s">
        <v>237</v>
      </c>
      <c r="F2" s="8" t="s">
        <v>297</v>
      </c>
      <c r="G2" s="8" t="s">
        <v>10</v>
      </c>
      <c r="H2" s="8"/>
      <c r="I2" s="8"/>
      <c r="J2" s="11">
        <v>19</v>
      </c>
      <c r="K2" s="8"/>
      <c r="L2" s="8" t="s">
        <v>11</v>
      </c>
      <c r="M2" s="8" t="str">
        <f>HYPERLINK("https://ceds.ed.gov/cedselementdetails.aspx?termid=3019")</f>
        <v>https://ceds.ed.gov/cedselementdetails.aspx?termid=3019</v>
      </c>
    </row>
    <row r="3" spans="1:13" ht="409.5">
      <c r="A3" s="8" t="s">
        <v>12</v>
      </c>
      <c r="B3" s="8" t="s">
        <v>13</v>
      </c>
      <c r="C3" s="8" t="s">
        <v>0</v>
      </c>
      <c r="D3" s="8" t="s">
        <v>298</v>
      </c>
      <c r="E3" s="8" t="s">
        <v>237</v>
      </c>
      <c r="F3" s="8" t="s">
        <v>297</v>
      </c>
      <c r="G3" s="8" t="s">
        <v>10</v>
      </c>
      <c r="H3" s="8"/>
      <c r="I3" s="8"/>
      <c r="J3" s="11">
        <v>40</v>
      </c>
      <c r="K3" s="8"/>
      <c r="L3" s="8" t="s">
        <v>14</v>
      </c>
      <c r="M3" s="8" t="str">
        <f>HYPERLINK("https://ceds.ed.gov/cedselementdetails.aspx?termid=3040")</f>
        <v>https://ceds.ed.gov/cedselementdetails.aspx?termid=3040</v>
      </c>
    </row>
    <row r="4" spans="1:13" ht="409.5">
      <c r="A4" s="8" t="s">
        <v>15</v>
      </c>
      <c r="B4" s="8" t="s">
        <v>16</v>
      </c>
      <c r="C4" s="8" t="s">
        <v>0</v>
      </c>
      <c r="D4" s="8" t="s">
        <v>299</v>
      </c>
      <c r="E4" s="8" t="s">
        <v>237</v>
      </c>
      <c r="F4" s="8" t="s">
        <v>297</v>
      </c>
      <c r="G4" s="8" t="s">
        <v>10</v>
      </c>
      <c r="H4" s="8"/>
      <c r="I4" s="8"/>
      <c r="J4" s="11">
        <v>190</v>
      </c>
      <c r="K4" s="8"/>
      <c r="L4" s="8" t="s">
        <v>17</v>
      </c>
      <c r="M4" s="8" t="str">
        <f>HYPERLINK("https://ceds.ed.gov/cedselementdetails.aspx?termid=3190")</f>
        <v>https://ceds.ed.gov/cedselementdetails.aspx?termid=3190</v>
      </c>
    </row>
    <row r="5" spans="1:13" ht="409.5">
      <c r="A5" s="8" t="s">
        <v>18</v>
      </c>
      <c r="B5" s="8" t="s">
        <v>19</v>
      </c>
      <c r="C5" s="8" t="s">
        <v>0</v>
      </c>
      <c r="D5" s="8" t="s">
        <v>298</v>
      </c>
      <c r="E5" s="8" t="s">
        <v>237</v>
      </c>
      <c r="F5" s="8" t="s">
        <v>297</v>
      </c>
      <c r="G5" s="8" t="s">
        <v>20</v>
      </c>
      <c r="H5" s="8"/>
      <c r="I5" s="8"/>
      <c r="J5" s="11">
        <v>214</v>
      </c>
      <c r="K5" s="8"/>
      <c r="L5" s="8" t="s">
        <v>21</v>
      </c>
      <c r="M5" s="8" t="str">
        <f>HYPERLINK("https://ceds.ed.gov/cedselementdetails.aspx?termid=3214")</f>
        <v>https://ceds.ed.gov/cedselementdetails.aspx?termid=3214</v>
      </c>
    </row>
    <row r="6" spans="1:13" ht="409.5">
      <c r="A6" s="8" t="s">
        <v>22</v>
      </c>
      <c r="B6" s="8" t="s">
        <v>23</v>
      </c>
      <c r="C6" s="8" t="s">
        <v>0</v>
      </c>
      <c r="D6" s="8" t="s">
        <v>298</v>
      </c>
      <c r="E6" s="8" t="s">
        <v>237</v>
      </c>
      <c r="F6" s="8" t="s">
        <v>297</v>
      </c>
      <c r="G6" s="8" t="s">
        <v>7</v>
      </c>
      <c r="H6" s="8"/>
      <c r="I6" s="8"/>
      <c r="J6" s="11">
        <v>269</v>
      </c>
      <c r="K6" s="8"/>
      <c r="L6" s="8" t="s">
        <v>24</v>
      </c>
      <c r="M6" s="8" t="str">
        <f>HYPERLINK("https://ceds.ed.gov/cedselementdetails.aspx?termid=3269")</f>
        <v>https://ceds.ed.gov/cedselementdetails.aspx?termid=3269</v>
      </c>
    </row>
    <row r="7" spans="1:13" ht="240">
      <c r="A7" s="8" t="s">
        <v>300</v>
      </c>
      <c r="B7" s="8" t="s">
        <v>301</v>
      </c>
      <c r="C7" s="9" t="s">
        <v>288</v>
      </c>
      <c r="D7" s="8" t="s">
        <v>302</v>
      </c>
      <c r="E7" s="8" t="s">
        <v>238</v>
      </c>
      <c r="F7" s="8" t="s">
        <v>2</v>
      </c>
      <c r="G7" s="8" t="s">
        <v>10</v>
      </c>
      <c r="H7" s="8" t="s">
        <v>303</v>
      </c>
      <c r="I7" s="8"/>
      <c r="J7" s="11">
        <v>10</v>
      </c>
      <c r="K7" s="8"/>
      <c r="L7" s="8" t="s">
        <v>304</v>
      </c>
      <c r="M7" s="8" t="str">
        <f>HYPERLINK("https://ceds.ed.gov/cedselementdetails.aspx?termid=3358")</f>
        <v>https://ceds.ed.gov/cedselementdetails.aspx?termid=3358</v>
      </c>
    </row>
    <row r="8" spans="1:13" ht="105">
      <c r="A8" s="8" t="s">
        <v>25</v>
      </c>
      <c r="B8" s="8" t="s">
        <v>26</v>
      </c>
      <c r="C8" s="9" t="s">
        <v>260</v>
      </c>
      <c r="D8" s="8" t="s">
        <v>305</v>
      </c>
      <c r="E8" s="8" t="s">
        <v>27</v>
      </c>
      <c r="F8" s="8" t="s">
        <v>297</v>
      </c>
      <c r="G8" s="8" t="s">
        <v>10</v>
      </c>
      <c r="H8" s="8"/>
      <c r="I8" s="8"/>
      <c r="J8" s="11">
        <v>722</v>
      </c>
      <c r="K8" s="8"/>
      <c r="L8" s="8" t="s">
        <v>28</v>
      </c>
      <c r="M8" s="8" t="str">
        <f>HYPERLINK("https://ceds.ed.gov/cedselementdetails.aspx?termid=3698")</f>
        <v>https://ceds.ed.gov/cedselementdetails.aspx?termid=3698</v>
      </c>
    </row>
    <row r="9" spans="1:13" ht="150">
      <c r="A9" s="8" t="s">
        <v>30</v>
      </c>
      <c r="B9" s="8" t="s">
        <v>31</v>
      </c>
      <c r="C9" s="9" t="s">
        <v>306</v>
      </c>
      <c r="D9" s="8" t="s">
        <v>307</v>
      </c>
      <c r="E9" s="8"/>
      <c r="F9" s="8" t="s">
        <v>3</v>
      </c>
      <c r="G9" s="8"/>
      <c r="H9" s="8"/>
      <c r="I9" s="8"/>
      <c r="J9" s="11">
        <v>1085</v>
      </c>
      <c r="K9" s="8"/>
      <c r="L9" s="8" t="s">
        <v>32</v>
      </c>
      <c r="M9" s="8" t="str">
        <f>HYPERLINK("https://ceds.ed.gov/cedselementdetails.aspx?termid=3775")</f>
        <v>https://ceds.ed.gov/cedselementdetails.aspx?termid=3775</v>
      </c>
    </row>
    <row r="10" spans="1:13" ht="60">
      <c r="A10" s="8" t="s">
        <v>33</v>
      </c>
      <c r="B10" s="8" t="s">
        <v>34</v>
      </c>
      <c r="C10" s="9" t="s">
        <v>308</v>
      </c>
      <c r="D10" s="8" t="s">
        <v>309</v>
      </c>
      <c r="E10" s="8"/>
      <c r="F10" s="8" t="s">
        <v>3</v>
      </c>
      <c r="G10" s="8"/>
      <c r="H10" s="8"/>
      <c r="I10" s="8"/>
      <c r="J10" s="11">
        <v>1077</v>
      </c>
      <c r="K10" s="8"/>
      <c r="L10" s="8" t="s">
        <v>35</v>
      </c>
      <c r="M10" s="8" t="str">
        <f>HYPERLINK("https://ceds.ed.gov/cedselementdetails.aspx?termid=3765")</f>
        <v>https://ceds.ed.gov/cedselementdetails.aspx?termid=3765</v>
      </c>
    </row>
    <row r="11" spans="1:13" ht="120">
      <c r="A11" s="8" t="s">
        <v>36</v>
      </c>
      <c r="B11" s="8" t="s">
        <v>37</v>
      </c>
      <c r="C11" s="9" t="s">
        <v>261</v>
      </c>
      <c r="D11" s="8" t="s">
        <v>309</v>
      </c>
      <c r="E11" s="8"/>
      <c r="F11" s="8" t="s">
        <v>3</v>
      </c>
      <c r="G11" s="8"/>
      <c r="H11" s="8"/>
      <c r="I11" s="8"/>
      <c r="J11" s="11">
        <v>784</v>
      </c>
      <c r="K11" s="8"/>
      <c r="L11" s="8" t="s">
        <v>38</v>
      </c>
      <c r="M11" s="8" t="str">
        <f>HYPERLINK("https://ceds.ed.gov/cedselementdetails.aspx?termid=3768")</f>
        <v>https://ceds.ed.gov/cedselementdetails.aspx?termid=3768</v>
      </c>
    </row>
    <row r="12" spans="1:13" ht="75">
      <c r="A12" s="8" t="s">
        <v>39</v>
      </c>
      <c r="B12" s="8" t="s">
        <v>40</v>
      </c>
      <c r="C12" s="8" t="s">
        <v>0</v>
      </c>
      <c r="D12" s="8" t="s">
        <v>309</v>
      </c>
      <c r="E12" s="8"/>
      <c r="F12" s="8" t="s">
        <v>3</v>
      </c>
      <c r="G12" s="8" t="s">
        <v>4</v>
      </c>
      <c r="H12" s="8"/>
      <c r="I12" s="8"/>
      <c r="J12" s="11">
        <v>1081</v>
      </c>
      <c r="K12" s="8"/>
      <c r="L12" s="8" t="s">
        <v>41</v>
      </c>
      <c r="M12" s="8" t="str">
        <f>HYPERLINK("https://ceds.ed.gov/cedselementdetails.aspx?termid=3769")</f>
        <v>https://ceds.ed.gov/cedselementdetails.aspx?termid=3769</v>
      </c>
    </row>
    <row r="13" spans="1:13" ht="210">
      <c r="A13" s="8" t="s">
        <v>42</v>
      </c>
      <c r="B13" s="8" t="s">
        <v>43</v>
      </c>
      <c r="C13" s="9" t="s">
        <v>310</v>
      </c>
      <c r="D13" s="8" t="s">
        <v>309</v>
      </c>
      <c r="E13" s="8"/>
      <c r="F13" s="8" t="s">
        <v>3</v>
      </c>
      <c r="G13" s="8"/>
      <c r="H13" s="8"/>
      <c r="I13" s="8"/>
      <c r="J13" s="11">
        <v>782</v>
      </c>
      <c r="K13" s="8"/>
      <c r="L13" s="8" t="s">
        <v>44</v>
      </c>
      <c r="M13" s="8" t="str">
        <f>HYPERLINK("https://ceds.ed.gov/cedselementdetails.aspx?termid=3766")</f>
        <v>https://ceds.ed.gov/cedselementdetails.aspx?termid=3766</v>
      </c>
    </row>
    <row r="14" spans="1:13" ht="180">
      <c r="A14" s="8" t="s">
        <v>45</v>
      </c>
      <c r="B14" s="8" t="s">
        <v>46</v>
      </c>
      <c r="C14" s="9" t="s">
        <v>311</v>
      </c>
      <c r="D14" s="8" t="s">
        <v>47</v>
      </c>
      <c r="E14" s="8"/>
      <c r="F14" s="8" t="s">
        <v>3</v>
      </c>
      <c r="G14" s="8"/>
      <c r="H14" s="8"/>
      <c r="I14" s="8"/>
      <c r="J14" s="11">
        <v>1078</v>
      </c>
      <c r="K14" s="8"/>
      <c r="L14" s="8" t="s">
        <v>48</v>
      </c>
      <c r="M14" s="8" t="str">
        <f>HYPERLINK("https://ceds.ed.gov/cedselementdetails.aspx?termid=3779")</f>
        <v>https://ceds.ed.gov/cedselementdetails.aspx?termid=3779</v>
      </c>
    </row>
    <row r="15" spans="1:13" ht="255">
      <c r="A15" s="8" t="s">
        <v>49</v>
      </c>
      <c r="B15" s="8" t="s">
        <v>50</v>
      </c>
      <c r="C15" s="9" t="s">
        <v>262</v>
      </c>
      <c r="D15" s="8" t="s">
        <v>47</v>
      </c>
      <c r="E15" s="8"/>
      <c r="F15" s="8" t="s">
        <v>3</v>
      </c>
      <c r="G15" s="8"/>
      <c r="H15" s="8"/>
      <c r="I15" s="8"/>
      <c r="J15" s="11">
        <v>781</v>
      </c>
      <c r="K15" s="8"/>
      <c r="L15" s="8" t="s">
        <v>51</v>
      </c>
      <c r="M15" s="8" t="str">
        <f>HYPERLINK("https://ceds.ed.gov/cedselementdetails.aspx?termid=3778")</f>
        <v>https://ceds.ed.gov/cedselementdetails.aspx?termid=3778</v>
      </c>
    </row>
    <row r="16" spans="1:13" ht="60">
      <c r="A16" s="8" t="s">
        <v>52</v>
      </c>
      <c r="B16" s="8" t="s">
        <v>53</v>
      </c>
      <c r="C16" s="8" t="s">
        <v>0</v>
      </c>
      <c r="D16" s="8" t="s">
        <v>47</v>
      </c>
      <c r="E16" s="8"/>
      <c r="F16" s="8" t="s">
        <v>3</v>
      </c>
      <c r="G16" s="8" t="s">
        <v>10</v>
      </c>
      <c r="H16" s="8"/>
      <c r="I16" s="8"/>
      <c r="J16" s="11">
        <v>1076</v>
      </c>
      <c r="K16" s="8"/>
      <c r="L16" s="8" t="s">
        <v>54</v>
      </c>
      <c r="M16" s="8" t="str">
        <f>HYPERLINK("https://ceds.ed.gov/cedselementdetails.aspx?termid=3777")</f>
        <v>https://ceds.ed.gov/cedselementdetails.aspx?termid=3777</v>
      </c>
    </row>
    <row r="17" spans="1:13" ht="150">
      <c r="A17" s="8" t="s">
        <v>55</v>
      </c>
      <c r="B17" s="8" t="s">
        <v>56</v>
      </c>
      <c r="C17" s="9" t="s">
        <v>263</v>
      </c>
      <c r="D17" s="8" t="s">
        <v>312</v>
      </c>
      <c r="E17" s="8"/>
      <c r="F17" s="8" t="s">
        <v>3</v>
      </c>
      <c r="G17" s="8"/>
      <c r="H17" s="8"/>
      <c r="I17" s="8"/>
      <c r="J17" s="11">
        <v>786</v>
      </c>
      <c r="K17" s="8"/>
      <c r="L17" s="8" t="s">
        <v>57</v>
      </c>
      <c r="M17" s="8" t="str">
        <f>HYPERLINK("https://ceds.ed.gov/cedselementdetails.aspx?termid=3770")</f>
        <v>https://ceds.ed.gov/cedselementdetails.aspx?termid=3770</v>
      </c>
    </row>
    <row r="18" spans="1:13" ht="105">
      <c r="A18" s="8" t="s">
        <v>58</v>
      </c>
      <c r="B18" s="8" t="s">
        <v>59</v>
      </c>
      <c r="C18" s="9" t="s">
        <v>264</v>
      </c>
      <c r="D18" s="8" t="s">
        <v>312</v>
      </c>
      <c r="E18" s="8"/>
      <c r="F18" s="8" t="s">
        <v>3</v>
      </c>
      <c r="G18" s="8"/>
      <c r="H18" s="8"/>
      <c r="I18" s="8"/>
      <c r="J18" s="11">
        <v>1083</v>
      </c>
      <c r="K18" s="8"/>
      <c r="L18" s="8" t="s">
        <v>313</v>
      </c>
      <c r="M18" s="8" t="str">
        <f>HYPERLINK("https://ceds.ed.gov/cedselementdetails.aspx?termid=3771")</f>
        <v>https://ceds.ed.gov/cedselementdetails.aspx?termid=3771</v>
      </c>
    </row>
    <row r="19" spans="1:13" ht="270">
      <c r="A19" s="8" t="s">
        <v>60</v>
      </c>
      <c r="B19" s="8" t="s">
        <v>61</v>
      </c>
      <c r="C19" s="9" t="s">
        <v>265</v>
      </c>
      <c r="D19" s="8" t="s">
        <v>309</v>
      </c>
      <c r="E19" s="8"/>
      <c r="F19" s="8" t="s">
        <v>3</v>
      </c>
      <c r="G19" s="8"/>
      <c r="H19" s="8"/>
      <c r="I19" s="8"/>
      <c r="J19" s="11">
        <v>779</v>
      </c>
      <c r="K19" s="8"/>
      <c r="L19" s="8" t="s">
        <v>62</v>
      </c>
      <c r="M19" s="8" t="str">
        <f>HYPERLINK("https://ceds.ed.gov/cedselementdetails.aspx?termid=3763")</f>
        <v>https://ceds.ed.gov/cedselementdetails.aspx?termid=3763</v>
      </c>
    </row>
    <row r="20" spans="1:13" ht="270">
      <c r="A20" s="8" t="s">
        <v>63</v>
      </c>
      <c r="B20" s="8" t="s">
        <v>64</v>
      </c>
      <c r="C20" s="9" t="s">
        <v>265</v>
      </c>
      <c r="D20" s="8" t="s">
        <v>309</v>
      </c>
      <c r="E20" s="8"/>
      <c r="F20" s="8" t="s">
        <v>3</v>
      </c>
      <c r="G20" s="8"/>
      <c r="H20" s="8"/>
      <c r="I20" s="8"/>
      <c r="J20" s="11">
        <v>780</v>
      </c>
      <c r="K20" s="8"/>
      <c r="L20" s="8" t="s">
        <v>65</v>
      </c>
      <c r="M20" s="8" t="str">
        <f>HYPERLINK("https://ceds.ed.gov/cedselementdetails.aspx?termid=3764")</f>
        <v>https://ceds.ed.gov/cedselementdetails.aspx?termid=3764</v>
      </c>
    </row>
    <row r="21" spans="1:13" ht="240">
      <c r="A21" s="8" t="s">
        <v>66</v>
      </c>
      <c r="B21" s="8" t="s">
        <v>67</v>
      </c>
      <c r="C21" s="9" t="s">
        <v>266</v>
      </c>
      <c r="D21" s="8" t="s">
        <v>314</v>
      </c>
      <c r="E21" s="8" t="s">
        <v>239</v>
      </c>
      <c r="F21" s="8" t="s">
        <v>297</v>
      </c>
      <c r="G21" s="8"/>
      <c r="H21" s="8"/>
      <c r="I21" s="8" t="s">
        <v>68</v>
      </c>
      <c r="J21" s="11">
        <v>16</v>
      </c>
      <c r="K21" s="8"/>
      <c r="L21" s="8" t="s">
        <v>69</v>
      </c>
      <c r="M21" s="8" t="str">
        <f>HYPERLINK("https://ceds.ed.gov/cedselementdetails.aspx?termid=3655")</f>
        <v>https://ceds.ed.gov/cedselementdetails.aspx?termid=3655</v>
      </c>
    </row>
    <row r="22" spans="1:13" ht="240">
      <c r="A22" s="8" t="s">
        <v>71</v>
      </c>
      <c r="B22" s="8" t="s">
        <v>72</v>
      </c>
      <c r="C22" s="9" t="s">
        <v>266</v>
      </c>
      <c r="D22" s="8" t="s">
        <v>314</v>
      </c>
      <c r="E22" s="8" t="s">
        <v>239</v>
      </c>
      <c r="F22" s="8" t="s">
        <v>297</v>
      </c>
      <c r="G22" s="8"/>
      <c r="H22" s="8"/>
      <c r="I22" s="8" t="s">
        <v>68</v>
      </c>
      <c r="J22" s="11">
        <v>20</v>
      </c>
      <c r="K22" s="8"/>
      <c r="L22" s="8" t="s">
        <v>71</v>
      </c>
      <c r="M22" s="8" t="str">
        <f>HYPERLINK("https://ceds.ed.gov/cedselementdetails.aspx?termid=3656")</f>
        <v>https://ceds.ed.gov/cedselementdetails.aspx?termid=3656</v>
      </c>
    </row>
    <row r="23" spans="1:13" ht="150">
      <c r="A23" s="8" t="s">
        <v>315</v>
      </c>
      <c r="B23" s="8" t="s">
        <v>316</v>
      </c>
      <c r="C23" s="8" t="s">
        <v>0</v>
      </c>
      <c r="D23" s="8" t="s">
        <v>317</v>
      </c>
      <c r="E23" s="8"/>
      <c r="F23" s="8" t="s">
        <v>3</v>
      </c>
      <c r="G23" s="8" t="s">
        <v>4</v>
      </c>
      <c r="H23" s="8"/>
      <c r="I23" s="8"/>
      <c r="J23" s="11">
        <v>1172</v>
      </c>
      <c r="K23" s="8"/>
      <c r="L23" s="8" t="s">
        <v>318</v>
      </c>
      <c r="M23" s="8" t="str">
        <f>HYPERLINK("https://ceds.ed.gov/cedselementdetails.aspx?termid=4126")</f>
        <v>https://ceds.ed.gov/cedselementdetails.aspx?termid=4126</v>
      </c>
    </row>
    <row r="24" spans="1:13" ht="150">
      <c r="A24" s="8" t="s">
        <v>319</v>
      </c>
      <c r="B24" s="8" t="s">
        <v>320</v>
      </c>
      <c r="C24" s="8" t="s">
        <v>0</v>
      </c>
      <c r="D24" s="8" t="s">
        <v>317</v>
      </c>
      <c r="E24" s="8"/>
      <c r="F24" s="8" t="s">
        <v>3</v>
      </c>
      <c r="G24" s="8" t="s">
        <v>6</v>
      </c>
      <c r="H24" s="8"/>
      <c r="I24" s="8"/>
      <c r="J24" s="11">
        <v>1170</v>
      </c>
      <c r="K24" s="8"/>
      <c r="L24" s="8" t="s">
        <v>321</v>
      </c>
      <c r="M24" s="8" t="str">
        <f>HYPERLINK("https://ceds.ed.gov/cedselementdetails.aspx?termid=4124")</f>
        <v>https://ceds.ed.gov/cedselementdetails.aspx?termid=4124</v>
      </c>
    </row>
    <row r="25" spans="1:13" ht="150">
      <c r="A25" s="8" t="s">
        <v>322</v>
      </c>
      <c r="B25" s="8" t="s">
        <v>323</v>
      </c>
      <c r="C25" s="8" t="s">
        <v>0</v>
      </c>
      <c r="D25" s="8" t="s">
        <v>317</v>
      </c>
      <c r="E25" s="8"/>
      <c r="F25" s="8" t="s">
        <v>3</v>
      </c>
      <c r="G25" s="8" t="s">
        <v>6</v>
      </c>
      <c r="H25" s="8"/>
      <c r="I25" s="8"/>
      <c r="J25" s="11">
        <v>1168</v>
      </c>
      <c r="K25" s="8"/>
      <c r="L25" s="8" t="s">
        <v>324</v>
      </c>
      <c r="M25" s="8" t="str">
        <f>HYPERLINK("https://ceds.ed.gov/cedselementdetails.aspx?termid=4122")</f>
        <v>https://ceds.ed.gov/cedselementdetails.aspx?termid=4122</v>
      </c>
    </row>
    <row r="26" spans="1:13" ht="150">
      <c r="A26" s="8" t="s">
        <v>325</v>
      </c>
      <c r="B26" s="8" t="s">
        <v>326</v>
      </c>
      <c r="C26" s="8" t="s">
        <v>0</v>
      </c>
      <c r="D26" s="8" t="s">
        <v>317</v>
      </c>
      <c r="E26" s="8"/>
      <c r="F26" s="8" t="s">
        <v>3</v>
      </c>
      <c r="G26" s="8" t="s">
        <v>4</v>
      </c>
      <c r="H26" s="8"/>
      <c r="I26" s="8"/>
      <c r="J26" s="11">
        <v>1171</v>
      </c>
      <c r="K26" s="8"/>
      <c r="L26" s="8" t="s">
        <v>327</v>
      </c>
      <c r="M26" s="8" t="str">
        <f>HYPERLINK("https://ceds.ed.gov/cedselementdetails.aspx?termid=4125")</f>
        <v>https://ceds.ed.gov/cedselementdetails.aspx?termid=4125</v>
      </c>
    </row>
    <row r="27" spans="1:13" ht="150">
      <c r="A27" s="8" t="s">
        <v>328</v>
      </c>
      <c r="B27" s="8" t="s">
        <v>329</v>
      </c>
      <c r="C27" s="8" t="s">
        <v>0</v>
      </c>
      <c r="D27" s="8" t="s">
        <v>317</v>
      </c>
      <c r="E27" s="8"/>
      <c r="F27" s="8" t="s">
        <v>3</v>
      </c>
      <c r="G27" s="8" t="s">
        <v>5</v>
      </c>
      <c r="H27" s="8"/>
      <c r="I27" s="8"/>
      <c r="J27" s="11">
        <v>1169</v>
      </c>
      <c r="K27" s="8"/>
      <c r="L27" s="8" t="s">
        <v>330</v>
      </c>
      <c r="M27" s="8" t="str">
        <f>HYPERLINK("https://ceds.ed.gov/cedselementdetails.aspx?termid=4123")</f>
        <v>https://ceds.ed.gov/cedselementdetails.aspx?termid=4123</v>
      </c>
    </row>
    <row r="28" spans="1:13" ht="135">
      <c r="A28" s="8" t="s">
        <v>331</v>
      </c>
      <c r="B28" s="8" t="s">
        <v>332</v>
      </c>
      <c r="C28" s="8" t="s">
        <v>0</v>
      </c>
      <c r="D28" s="8" t="s">
        <v>333</v>
      </c>
      <c r="E28" s="8"/>
      <c r="F28" s="8" t="s">
        <v>3</v>
      </c>
      <c r="G28" s="8" t="s">
        <v>150</v>
      </c>
      <c r="H28" s="8"/>
      <c r="I28" s="8"/>
      <c r="J28" s="11">
        <v>1173</v>
      </c>
      <c r="K28" s="8"/>
      <c r="L28" s="8" t="s">
        <v>334</v>
      </c>
      <c r="M28" s="8" t="str">
        <f>HYPERLINK("https://ceds.ed.gov/cedselementdetails.aspx?termid=4127")</f>
        <v>https://ceds.ed.gov/cedselementdetails.aspx?termid=4127</v>
      </c>
    </row>
    <row r="29" spans="1:13" ht="135">
      <c r="A29" s="8" t="s">
        <v>335</v>
      </c>
      <c r="B29" s="8" t="s">
        <v>336</v>
      </c>
      <c r="C29" s="8" t="s">
        <v>0</v>
      </c>
      <c r="D29" s="8" t="s">
        <v>333</v>
      </c>
      <c r="E29" s="8"/>
      <c r="F29" s="8" t="s">
        <v>3</v>
      </c>
      <c r="G29" s="8" t="s">
        <v>6</v>
      </c>
      <c r="H29" s="8"/>
      <c r="I29" s="8"/>
      <c r="J29" s="11">
        <v>1175</v>
      </c>
      <c r="K29" s="8"/>
      <c r="L29" s="8" t="s">
        <v>337</v>
      </c>
      <c r="M29" s="8" t="str">
        <f>HYPERLINK("https://ceds.ed.gov/cedselementdetails.aspx?termid=4129")</f>
        <v>https://ceds.ed.gov/cedselementdetails.aspx?termid=4129</v>
      </c>
    </row>
    <row r="30" spans="1:13" ht="135">
      <c r="A30" s="8" t="s">
        <v>338</v>
      </c>
      <c r="B30" s="8" t="s">
        <v>339</v>
      </c>
      <c r="C30" s="8" t="s">
        <v>0</v>
      </c>
      <c r="D30" s="8" t="s">
        <v>333</v>
      </c>
      <c r="E30" s="8"/>
      <c r="F30" s="8" t="s">
        <v>3</v>
      </c>
      <c r="G30" s="8" t="s">
        <v>5</v>
      </c>
      <c r="H30" s="8"/>
      <c r="I30" s="8"/>
      <c r="J30" s="11">
        <v>1174</v>
      </c>
      <c r="K30" s="8"/>
      <c r="L30" s="8" t="s">
        <v>340</v>
      </c>
      <c r="M30" s="8" t="str">
        <f>HYPERLINK("https://ceds.ed.gov/cedselementdetails.aspx?termid=4128")</f>
        <v>https://ceds.ed.gov/cedselementdetails.aspx?termid=4128</v>
      </c>
    </row>
    <row r="31" spans="1:13" ht="135">
      <c r="A31" s="8" t="s">
        <v>341</v>
      </c>
      <c r="B31" s="8" t="s">
        <v>342</v>
      </c>
      <c r="C31" s="8" t="s">
        <v>0</v>
      </c>
      <c r="D31" s="8" t="s">
        <v>333</v>
      </c>
      <c r="E31" s="8"/>
      <c r="F31" s="8" t="s">
        <v>3</v>
      </c>
      <c r="G31" s="8" t="s">
        <v>4</v>
      </c>
      <c r="H31" s="8"/>
      <c r="I31" s="8"/>
      <c r="J31" s="11">
        <v>1177</v>
      </c>
      <c r="K31" s="8"/>
      <c r="L31" s="8" t="s">
        <v>343</v>
      </c>
      <c r="M31" s="8" t="str">
        <f>HYPERLINK("https://ceds.ed.gov/cedselementdetails.aspx?termid=4131")</f>
        <v>https://ceds.ed.gov/cedselementdetails.aspx?termid=4131</v>
      </c>
    </row>
    <row r="32" spans="1:13" ht="135">
      <c r="A32" s="8" t="s">
        <v>344</v>
      </c>
      <c r="B32" s="8" t="s">
        <v>345</v>
      </c>
      <c r="C32" s="8" t="s">
        <v>0</v>
      </c>
      <c r="D32" s="8" t="s">
        <v>333</v>
      </c>
      <c r="E32" s="8"/>
      <c r="F32" s="8" t="s">
        <v>3</v>
      </c>
      <c r="G32" s="8" t="s">
        <v>4</v>
      </c>
      <c r="H32" s="8"/>
      <c r="I32" s="8"/>
      <c r="J32" s="11">
        <v>1176</v>
      </c>
      <c r="K32" s="8"/>
      <c r="L32" s="8" t="s">
        <v>346</v>
      </c>
      <c r="M32" s="8" t="str">
        <f>HYPERLINK("https://ceds.ed.gov/cedselementdetails.aspx?termid=4130")</f>
        <v>https://ceds.ed.gov/cedselementdetails.aspx?termid=4130</v>
      </c>
    </row>
    <row r="33" spans="1:13" ht="240">
      <c r="A33" s="8" t="s">
        <v>74</v>
      </c>
      <c r="B33" s="8" t="s">
        <v>75</v>
      </c>
      <c r="C33" s="8" t="s">
        <v>0</v>
      </c>
      <c r="D33" s="8" t="s">
        <v>347</v>
      </c>
      <c r="E33" s="8" t="s">
        <v>241</v>
      </c>
      <c r="F33" s="8" t="s">
        <v>297</v>
      </c>
      <c r="G33" s="8" t="s">
        <v>4</v>
      </c>
      <c r="H33" s="8"/>
      <c r="I33" s="8"/>
      <c r="J33" s="11">
        <v>33</v>
      </c>
      <c r="K33" s="8"/>
      <c r="L33" s="8" t="s">
        <v>74</v>
      </c>
      <c r="M33" s="8" t="str">
        <f>HYPERLINK("https://ceds.ed.gov/cedselementdetails.aspx?termid=3033")</f>
        <v>https://ceds.ed.gov/cedselementdetails.aspx?termid=3033</v>
      </c>
    </row>
    <row r="34" spans="1:13" ht="240">
      <c r="A34" s="8" t="s">
        <v>76</v>
      </c>
      <c r="B34" s="8" t="s">
        <v>77</v>
      </c>
      <c r="C34" s="9" t="s">
        <v>266</v>
      </c>
      <c r="D34" s="8" t="s">
        <v>314</v>
      </c>
      <c r="E34" s="8" t="s">
        <v>239</v>
      </c>
      <c r="F34" s="8" t="s">
        <v>297</v>
      </c>
      <c r="G34" s="8"/>
      <c r="H34" s="8"/>
      <c r="I34" s="8" t="s">
        <v>68</v>
      </c>
      <c r="J34" s="11">
        <v>34</v>
      </c>
      <c r="K34" s="8"/>
      <c r="L34" s="8" t="s">
        <v>78</v>
      </c>
      <c r="M34" s="8" t="str">
        <f>HYPERLINK("https://ceds.ed.gov/cedselementdetails.aspx?termid=3657")</f>
        <v>https://ceds.ed.gov/cedselementdetails.aspx?termid=3657</v>
      </c>
    </row>
    <row r="35" spans="1:13" ht="270">
      <c r="A35" s="8" t="s">
        <v>79</v>
      </c>
      <c r="B35" s="8" t="s">
        <v>80</v>
      </c>
      <c r="C35" s="8" t="s">
        <v>235</v>
      </c>
      <c r="D35" s="8" t="s">
        <v>348</v>
      </c>
      <c r="E35" s="8" t="s">
        <v>29</v>
      </c>
      <c r="F35" s="8" t="s">
        <v>2</v>
      </c>
      <c r="G35" s="8"/>
      <c r="H35" s="8" t="s">
        <v>81</v>
      </c>
      <c r="I35" s="8"/>
      <c r="J35" s="11">
        <v>84</v>
      </c>
      <c r="K35" s="8" t="s">
        <v>82</v>
      </c>
      <c r="L35" s="8" t="s">
        <v>83</v>
      </c>
      <c r="M35" s="8" t="str">
        <f>HYPERLINK("https://ceds.ed.gov/cedselementdetails.aspx?termid=3084")</f>
        <v>https://ceds.ed.gov/cedselementdetails.aspx?termid=3084</v>
      </c>
    </row>
    <row r="36" spans="1:13" ht="409.5">
      <c r="A36" s="8" t="s">
        <v>84</v>
      </c>
      <c r="B36" s="8" t="s">
        <v>85</v>
      </c>
      <c r="C36" s="9" t="s">
        <v>349</v>
      </c>
      <c r="D36" s="8" t="s">
        <v>350</v>
      </c>
      <c r="E36" s="8" t="s">
        <v>243</v>
      </c>
      <c r="F36" s="8" t="s">
        <v>297</v>
      </c>
      <c r="G36" s="8"/>
      <c r="H36" s="8"/>
      <c r="I36" s="8"/>
      <c r="J36" s="11">
        <v>50</v>
      </c>
      <c r="K36" s="8"/>
      <c r="L36" s="8" t="s">
        <v>86</v>
      </c>
      <c r="M36" s="8" t="str">
        <f>HYPERLINK("https://ceds.ed.gov/cedselementdetails.aspx?termid=3050")</f>
        <v>https://ceds.ed.gov/cedselementdetails.aspx?termid=3050</v>
      </c>
    </row>
    <row r="37" spans="1:13" ht="150">
      <c r="A37" s="8" t="s">
        <v>88</v>
      </c>
      <c r="B37" s="8" t="s">
        <v>89</v>
      </c>
      <c r="C37" s="8" t="s">
        <v>0</v>
      </c>
      <c r="D37" s="8" t="s">
        <v>351</v>
      </c>
      <c r="E37" s="8" t="s">
        <v>244</v>
      </c>
      <c r="F37" s="8" t="s">
        <v>297</v>
      </c>
      <c r="G37" s="8" t="s">
        <v>90</v>
      </c>
      <c r="H37" s="8"/>
      <c r="I37" s="8"/>
      <c r="J37" s="11">
        <v>81</v>
      </c>
      <c r="K37" s="8"/>
      <c r="L37" s="8" t="s">
        <v>91</v>
      </c>
      <c r="M37" s="8" t="str">
        <f>HYPERLINK("https://ceds.ed.gov/cedselementdetails.aspx?termid=3081")</f>
        <v>https://ceds.ed.gov/cedselementdetails.aspx?termid=3081</v>
      </c>
    </row>
    <row r="38" spans="1:13" ht="45">
      <c r="A38" s="8" t="s">
        <v>92</v>
      </c>
      <c r="B38" s="8" t="s">
        <v>93</v>
      </c>
      <c r="C38" s="8" t="s">
        <v>235</v>
      </c>
      <c r="D38" s="8" t="s">
        <v>352</v>
      </c>
      <c r="E38" s="8" t="s">
        <v>29</v>
      </c>
      <c r="F38" s="8"/>
      <c r="G38" s="8"/>
      <c r="H38" s="8"/>
      <c r="I38" s="8"/>
      <c r="J38" s="11">
        <v>577</v>
      </c>
      <c r="K38" s="8"/>
      <c r="L38" s="8" t="s">
        <v>94</v>
      </c>
      <c r="M38" s="8" t="str">
        <f>HYPERLINK("https://ceds.ed.gov/cedselementdetails.aspx?termid=3569")</f>
        <v>https://ceds.ed.gov/cedselementdetails.aspx?termid=3569</v>
      </c>
    </row>
    <row r="39" spans="1:13" ht="135">
      <c r="A39" s="8" t="s">
        <v>95</v>
      </c>
      <c r="B39" s="8" t="s">
        <v>96</v>
      </c>
      <c r="C39" s="8" t="s">
        <v>235</v>
      </c>
      <c r="D39" s="8" t="s">
        <v>353</v>
      </c>
      <c r="E39" s="8"/>
      <c r="F39" s="8" t="s">
        <v>3</v>
      </c>
      <c r="G39" s="8"/>
      <c r="H39" s="8"/>
      <c r="I39" s="8"/>
      <c r="J39" s="11">
        <v>776</v>
      </c>
      <c r="K39" s="8"/>
      <c r="L39" s="8" t="s">
        <v>97</v>
      </c>
      <c r="M39" s="8" t="str">
        <f>HYPERLINK("https://ceds.ed.gov/cedselementdetails.aspx?termid=3759")</f>
        <v>https://ceds.ed.gov/cedselementdetails.aspx?termid=3759</v>
      </c>
    </row>
    <row r="40" spans="1:13" ht="285">
      <c r="A40" s="8" t="s">
        <v>98</v>
      </c>
      <c r="B40" s="8" t="s">
        <v>99</v>
      </c>
      <c r="C40" s="8" t="s">
        <v>0</v>
      </c>
      <c r="D40" s="8" t="s">
        <v>354</v>
      </c>
      <c r="E40" s="8" t="s">
        <v>236</v>
      </c>
      <c r="F40" s="8" t="s">
        <v>297</v>
      </c>
      <c r="G40" s="8" t="s">
        <v>100</v>
      </c>
      <c r="H40" s="8"/>
      <c r="I40" s="8"/>
      <c r="J40" s="11">
        <v>88</v>
      </c>
      <c r="K40" s="8"/>
      <c r="L40" s="8" t="s">
        <v>101</v>
      </c>
      <c r="M40" s="8" t="str">
        <f>HYPERLINK("https://ceds.ed.gov/cedselementdetails.aspx?termid=3088")</f>
        <v>https://ceds.ed.gov/cedselementdetails.aspx?termid=3088</v>
      </c>
    </row>
    <row r="41" spans="1:13" ht="285">
      <c r="A41" s="8" t="s">
        <v>102</v>
      </c>
      <c r="B41" s="8" t="s">
        <v>103</v>
      </c>
      <c r="C41" s="9" t="s">
        <v>267</v>
      </c>
      <c r="D41" s="8" t="s">
        <v>354</v>
      </c>
      <c r="E41" s="8" t="s">
        <v>236</v>
      </c>
      <c r="F41" s="8" t="s">
        <v>297</v>
      </c>
      <c r="G41" s="8"/>
      <c r="H41" s="8"/>
      <c r="I41" s="8"/>
      <c r="J41" s="11">
        <v>89</v>
      </c>
      <c r="K41" s="8"/>
      <c r="L41" s="8" t="s">
        <v>104</v>
      </c>
      <c r="M41" s="8" t="str">
        <f>HYPERLINK("https://ceds.ed.gov/cedselementdetails.aspx?termid=3089")</f>
        <v>https://ceds.ed.gov/cedselementdetails.aspx?termid=3089</v>
      </c>
    </row>
    <row r="42" spans="1:13" ht="225">
      <c r="A42" s="8" t="s">
        <v>105</v>
      </c>
      <c r="B42" s="8" t="s">
        <v>106</v>
      </c>
      <c r="C42" s="8" t="s">
        <v>245</v>
      </c>
      <c r="D42" s="8" t="s">
        <v>355</v>
      </c>
      <c r="E42" s="8"/>
      <c r="F42" s="8" t="s">
        <v>3</v>
      </c>
      <c r="G42" s="8"/>
      <c r="H42" s="8"/>
      <c r="I42" s="8" t="s">
        <v>107</v>
      </c>
      <c r="J42" s="11">
        <v>988</v>
      </c>
      <c r="K42" s="8"/>
      <c r="L42" s="8" t="s">
        <v>108</v>
      </c>
      <c r="M42" s="8" t="str">
        <f>HYPERLINK("https://ceds.ed.gov/cedselementdetails.aspx?termid=3990")</f>
        <v>https://ceds.ed.gov/cedselementdetails.aspx?termid=3990</v>
      </c>
    </row>
    <row r="43" spans="1:13" ht="225">
      <c r="A43" s="8" t="s">
        <v>109</v>
      </c>
      <c r="B43" s="8" t="s">
        <v>110</v>
      </c>
      <c r="C43" s="8" t="s">
        <v>245</v>
      </c>
      <c r="D43" s="8" t="s">
        <v>355</v>
      </c>
      <c r="E43" s="8"/>
      <c r="F43" s="8" t="s">
        <v>3</v>
      </c>
      <c r="G43" s="8"/>
      <c r="H43" s="8"/>
      <c r="I43" s="8" t="s">
        <v>107</v>
      </c>
      <c r="J43" s="11">
        <v>987</v>
      </c>
      <c r="K43" s="8"/>
      <c r="L43" s="8" t="s">
        <v>111</v>
      </c>
      <c r="M43" s="8" t="str">
        <f>HYPERLINK("https://ceds.ed.gov/cedselementdetails.aspx?termid=3989")</f>
        <v>https://ceds.ed.gov/cedselementdetails.aspx?termid=3989</v>
      </c>
    </row>
    <row r="44" spans="1:13" ht="105">
      <c r="A44" s="8" t="s">
        <v>112</v>
      </c>
      <c r="B44" s="8" t="s">
        <v>113</v>
      </c>
      <c r="C44" s="8" t="s">
        <v>0</v>
      </c>
      <c r="D44" s="8" t="s">
        <v>355</v>
      </c>
      <c r="E44" s="8"/>
      <c r="F44" s="8" t="s">
        <v>3</v>
      </c>
      <c r="G44" s="8" t="s">
        <v>114</v>
      </c>
      <c r="H44" s="8"/>
      <c r="I44" s="8"/>
      <c r="J44" s="11">
        <v>1064</v>
      </c>
      <c r="K44" s="8"/>
      <c r="L44" s="8" t="s">
        <v>115</v>
      </c>
      <c r="M44" s="8" t="str">
        <f>HYPERLINK("https://ceds.ed.gov/cedselementdetails.aspx?termid=4070")</f>
        <v>https://ceds.ed.gov/cedselementdetails.aspx?termid=4070</v>
      </c>
    </row>
    <row r="45" spans="1:13" ht="60">
      <c r="A45" s="8" t="s">
        <v>116</v>
      </c>
      <c r="B45" s="8" t="s">
        <v>117</v>
      </c>
      <c r="C45" s="8" t="s">
        <v>0</v>
      </c>
      <c r="D45" s="8" t="s">
        <v>356</v>
      </c>
      <c r="E45" s="8" t="s">
        <v>240</v>
      </c>
      <c r="F45" s="8"/>
      <c r="G45" s="8" t="s">
        <v>4</v>
      </c>
      <c r="H45" s="8"/>
      <c r="I45" s="8"/>
      <c r="J45" s="11">
        <v>324</v>
      </c>
      <c r="K45" s="8"/>
      <c r="L45" s="8" t="s">
        <v>118</v>
      </c>
      <c r="M45" s="8" t="str">
        <f>HYPERLINK("https://ceds.ed.gov/cedselementdetails.aspx?termid=3324")</f>
        <v>https://ceds.ed.gov/cedselementdetails.aspx?termid=3324</v>
      </c>
    </row>
    <row r="46" spans="1:13" ht="120">
      <c r="A46" s="8" t="s">
        <v>119</v>
      </c>
      <c r="B46" s="8" t="s">
        <v>120</v>
      </c>
      <c r="C46" s="8" t="s">
        <v>0</v>
      </c>
      <c r="D46" s="8" t="s">
        <v>357</v>
      </c>
      <c r="E46" s="8" t="s">
        <v>1</v>
      </c>
      <c r="F46" s="8" t="s">
        <v>297</v>
      </c>
      <c r="G46" s="8" t="s">
        <v>4</v>
      </c>
      <c r="H46" s="8"/>
      <c r="I46" s="8"/>
      <c r="J46" s="11">
        <v>107</v>
      </c>
      <c r="K46" s="8"/>
      <c r="L46" s="8" t="s">
        <v>121</v>
      </c>
      <c r="M46" s="8" t="str">
        <f>HYPERLINK("https://ceds.ed.gov/cedselementdetails.aspx?termid=3107")</f>
        <v>https://ceds.ed.gov/cedselementdetails.aspx?termid=3107</v>
      </c>
    </row>
    <row r="47" spans="1:13" ht="390">
      <c r="A47" s="8" t="s">
        <v>122</v>
      </c>
      <c r="B47" s="8" t="s">
        <v>123</v>
      </c>
      <c r="C47" s="8" t="s">
        <v>0</v>
      </c>
      <c r="D47" s="8" t="s">
        <v>358</v>
      </c>
      <c r="E47" s="8" t="s">
        <v>246</v>
      </c>
      <c r="F47" s="8" t="s">
        <v>297</v>
      </c>
      <c r="G47" s="8" t="s">
        <v>73</v>
      </c>
      <c r="H47" s="8"/>
      <c r="I47" s="8" t="s">
        <v>124</v>
      </c>
      <c r="J47" s="11">
        <v>115</v>
      </c>
      <c r="K47" s="8"/>
      <c r="L47" s="8" t="s">
        <v>125</v>
      </c>
      <c r="M47" s="8" t="str">
        <f>HYPERLINK("https://ceds.ed.gov/cedselementdetails.aspx?termid=3115")</f>
        <v>https://ceds.ed.gov/cedselementdetails.aspx?termid=3115</v>
      </c>
    </row>
    <row r="48" spans="1:13" ht="390">
      <c r="A48" s="8" t="s">
        <v>126</v>
      </c>
      <c r="B48" s="8" t="s">
        <v>127</v>
      </c>
      <c r="C48" s="8" t="s">
        <v>0</v>
      </c>
      <c r="D48" s="8" t="s">
        <v>359</v>
      </c>
      <c r="E48" s="8" t="s">
        <v>247</v>
      </c>
      <c r="F48" s="8" t="s">
        <v>297</v>
      </c>
      <c r="G48" s="8" t="s">
        <v>87</v>
      </c>
      <c r="H48" s="8"/>
      <c r="I48" s="8" t="s">
        <v>124</v>
      </c>
      <c r="J48" s="11">
        <v>121</v>
      </c>
      <c r="K48" s="8"/>
      <c r="L48" s="8" t="s">
        <v>128</v>
      </c>
      <c r="M48" s="8" t="str">
        <f>HYPERLINK("https://ceds.ed.gov/cedselementdetails.aspx?termid=3121")</f>
        <v>https://ceds.ed.gov/cedselementdetails.aspx?termid=3121</v>
      </c>
    </row>
    <row r="49" spans="1:13" ht="195">
      <c r="A49" s="8" t="s">
        <v>129</v>
      </c>
      <c r="B49" s="8" t="s">
        <v>130</v>
      </c>
      <c r="C49" s="9" t="s">
        <v>269</v>
      </c>
      <c r="D49" s="8" t="s">
        <v>309</v>
      </c>
      <c r="E49" s="8"/>
      <c r="F49" s="8" t="s">
        <v>3</v>
      </c>
      <c r="G49" s="8"/>
      <c r="H49" s="8"/>
      <c r="I49" s="8"/>
      <c r="J49" s="11">
        <v>1079</v>
      </c>
      <c r="K49" s="8"/>
      <c r="L49" s="8" t="s">
        <v>131</v>
      </c>
      <c r="M49" s="8" t="str">
        <f>HYPERLINK("https://ceds.ed.gov/cedselementdetails.aspx?termid=3767")</f>
        <v>https://ceds.ed.gov/cedselementdetails.aspx?termid=3767</v>
      </c>
    </row>
    <row r="50" spans="1:13" ht="285">
      <c r="A50" s="8" t="s">
        <v>133</v>
      </c>
      <c r="B50" s="8" t="s">
        <v>134</v>
      </c>
      <c r="C50" s="9" t="s">
        <v>270</v>
      </c>
      <c r="D50" s="8" t="s">
        <v>360</v>
      </c>
      <c r="E50" s="8" t="s">
        <v>248</v>
      </c>
      <c r="F50" s="8" t="s">
        <v>297</v>
      </c>
      <c r="G50" s="8"/>
      <c r="H50" s="8"/>
      <c r="I50" s="8"/>
      <c r="J50" s="11">
        <v>138</v>
      </c>
      <c r="K50" s="8"/>
      <c r="L50" s="8" t="s">
        <v>135</v>
      </c>
      <c r="M50" s="8" t="str">
        <f>HYPERLINK("https://ceds.ed.gov/cedselementdetails.aspx?termid=3138")</f>
        <v>https://ceds.ed.gov/cedselementdetails.aspx?termid=3138</v>
      </c>
    </row>
    <row r="51" spans="1:13" ht="409.5">
      <c r="A51" s="8" t="s">
        <v>136</v>
      </c>
      <c r="B51" s="8" t="s">
        <v>137</v>
      </c>
      <c r="C51" s="9" t="s">
        <v>361</v>
      </c>
      <c r="D51" s="8" t="s">
        <v>362</v>
      </c>
      <c r="E51" s="8" t="s">
        <v>249</v>
      </c>
      <c r="F51" s="8" t="s">
        <v>2</v>
      </c>
      <c r="G51" s="8"/>
      <c r="H51" s="8" t="s">
        <v>138</v>
      </c>
      <c r="I51" s="8"/>
      <c r="J51" s="11">
        <v>141</v>
      </c>
      <c r="K51" s="8"/>
      <c r="L51" s="8" t="s">
        <v>139</v>
      </c>
      <c r="M51" s="8" t="str">
        <f>HYPERLINK("https://ceds.ed.gov/cedselementdetails.aspx?termid=3141")</f>
        <v>https://ceds.ed.gov/cedselementdetails.aspx?termid=3141</v>
      </c>
    </row>
    <row r="52" spans="1:13" ht="240">
      <c r="A52" s="8" t="s">
        <v>140</v>
      </c>
      <c r="B52" s="8" t="s">
        <v>141</v>
      </c>
      <c r="C52" s="9" t="s">
        <v>266</v>
      </c>
      <c r="D52" s="8" t="s">
        <v>314</v>
      </c>
      <c r="E52" s="8" t="s">
        <v>239</v>
      </c>
      <c r="F52" s="8" t="s">
        <v>297</v>
      </c>
      <c r="G52" s="8"/>
      <c r="H52" s="8"/>
      <c r="I52" s="8" t="s">
        <v>68</v>
      </c>
      <c r="J52" s="11">
        <v>144</v>
      </c>
      <c r="K52" s="8"/>
      <c r="L52" s="8" t="s">
        <v>142</v>
      </c>
      <c r="M52" s="8" t="str">
        <f>HYPERLINK("https://ceds.ed.gov/cedselementdetails.aspx?termid=3144")</f>
        <v>https://ceds.ed.gov/cedselementdetails.aspx?termid=3144</v>
      </c>
    </row>
    <row r="53" spans="1:13" ht="285">
      <c r="A53" s="8" t="s">
        <v>143</v>
      </c>
      <c r="B53" s="8" t="s">
        <v>144</v>
      </c>
      <c r="C53" s="8" t="s">
        <v>235</v>
      </c>
      <c r="D53" s="8" t="s">
        <v>352</v>
      </c>
      <c r="E53" s="8" t="s">
        <v>250</v>
      </c>
      <c r="F53" s="8"/>
      <c r="G53" s="8"/>
      <c r="H53" s="8"/>
      <c r="I53" s="8"/>
      <c r="J53" s="11">
        <v>151</v>
      </c>
      <c r="K53" s="8"/>
      <c r="L53" s="8" t="s">
        <v>145</v>
      </c>
      <c r="M53" s="8" t="str">
        <f>HYPERLINK("https://ceds.ed.gov/cedselementdetails.aspx?termid=3151")</f>
        <v>https://ceds.ed.gov/cedselementdetails.aspx?termid=3151</v>
      </c>
    </row>
    <row r="54" spans="1:13" ht="390">
      <c r="A54" s="8" t="s">
        <v>146</v>
      </c>
      <c r="B54" s="8" t="s">
        <v>147</v>
      </c>
      <c r="C54" s="8" t="s">
        <v>0</v>
      </c>
      <c r="D54" s="8" t="s">
        <v>358</v>
      </c>
      <c r="E54" s="8" t="s">
        <v>246</v>
      </c>
      <c r="F54" s="8" t="s">
        <v>297</v>
      </c>
      <c r="G54" s="8" t="s">
        <v>73</v>
      </c>
      <c r="H54" s="8"/>
      <c r="I54" s="8" t="s">
        <v>124</v>
      </c>
      <c r="J54" s="11">
        <v>172</v>
      </c>
      <c r="K54" s="8" t="s">
        <v>148</v>
      </c>
      <c r="L54" s="8" t="s">
        <v>149</v>
      </c>
      <c r="M54" s="8" t="str">
        <f>HYPERLINK("https://ceds.ed.gov/cedselementdetails.aspx?termid=3172")</f>
        <v>https://ceds.ed.gov/cedselementdetails.aspx?termid=3172</v>
      </c>
    </row>
    <row r="55" spans="1:13" ht="90">
      <c r="A55" s="8" t="s">
        <v>151</v>
      </c>
      <c r="B55" s="8" t="s">
        <v>152</v>
      </c>
      <c r="C55" s="9" t="s">
        <v>271</v>
      </c>
      <c r="D55" s="8" t="s">
        <v>363</v>
      </c>
      <c r="E55" s="8" t="s">
        <v>242</v>
      </c>
      <c r="F55" s="8"/>
      <c r="G55" s="8"/>
      <c r="H55" s="8"/>
      <c r="I55" s="8"/>
      <c r="J55" s="11">
        <v>178</v>
      </c>
      <c r="K55" s="8"/>
      <c r="L55" s="8" t="s">
        <v>153</v>
      </c>
      <c r="M55" s="8" t="str">
        <f>HYPERLINK("https://ceds.ed.gov/cedselementdetails.aspx?termid=3178")</f>
        <v>https://ceds.ed.gov/cedselementdetails.aspx?termid=3178</v>
      </c>
    </row>
    <row r="56" spans="1:13" ht="180">
      <c r="A56" s="8" t="s">
        <v>154</v>
      </c>
      <c r="B56" s="8" t="s">
        <v>155</v>
      </c>
      <c r="C56" s="8" t="s">
        <v>235</v>
      </c>
      <c r="D56" s="8" t="s">
        <v>353</v>
      </c>
      <c r="E56" s="8"/>
      <c r="F56" s="8" t="s">
        <v>3</v>
      </c>
      <c r="G56" s="8"/>
      <c r="H56" s="8"/>
      <c r="I56" s="8"/>
      <c r="J56" s="11">
        <v>775</v>
      </c>
      <c r="K56" s="8"/>
      <c r="L56" s="8" t="s">
        <v>156</v>
      </c>
      <c r="M56" s="8" t="str">
        <f>HYPERLINK("https://ceds.ed.gov/cedselementdetails.aspx?termid=3758")</f>
        <v>https://ceds.ed.gov/cedselementdetails.aspx?termid=3758</v>
      </c>
    </row>
    <row r="57" spans="1:13" ht="390">
      <c r="A57" s="8" t="s">
        <v>157</v>
      </c>
      <c r="B57" s="8" t="s">
        <v>158</v>
      </c>
      <c r="C57" s="8" t="s">
        <v>0</v>
      </c>
      <c r="D57" s="8" t="s">
        <v>358</v>
      </c>
      <c r="E57" s="8" t="s">
        <v>246</v>
      </c>
      <c r="F57" s="8" t="s">
        <v>297</v>
      </c>
      <c r="G57" s="8" t="s">
        <v>73</v>
      </c>
      <c r="H57" s="8"/>
      <c r="I57" s="8" t="s">
        <v>124</v>
      </c>
      <c r="J57" s="11">
        <v>184</v>
      </c>
      <c r="K57" s="8"/>
      <c r="L57" s="8" t="s">
        <v>159</v>
      </c>
      <c r="M57" s="8" t="str">
        <f>HYPERLINK("https://ceds.ed.gov/cedselementdetails.aspx?termid=3184")</f>
        <v>https://ceds.ed.gov/cedselementdetails.aspx?termid=3184</v>
      </c>
    </row>
    <row r="58" spans="1:13" ht="165">
      <c r="A58" s="8" t="s">
        <v>160</v>
      </c>
      <c r="B58" s="8" t="s">
        <v>161</v>
      </c>
      <c r="C58" s="8" t="s">
        <v>0</v>
      </c>
      <c r="D58" s="8" t="s">
        <v>364</v>
      </c>
      <c r="E58" s="8" t="s">
        <v>251</v>
      </c>
      <c r="F58" s="8" t="s">
        <v>297</v>
      </c>
      <c r="G58" s="8" t="s">
        <v>6</v>
      </c>
      <c r="H58" s="8"/>
      <c r="I58" s="8"/>
      <c r="J58" s="11">
        <v>191</v>
      </c>
      <c r="K58" s="8"/>
      <c r="L58" s="8" t="s">
        <v>162</v>
      </c>
      <c r="M58" s="8" t="str">
        <f>HYPERLINK("https://ceds.ed.gov/cedselementdetails.aspx?termid=3191")</f>
        <v>https://ceds.ed.gov/cedselementdetails.aspx?termid=3191</v>
      </c>
    </row>
    <row r="59" spans="1:13" ht="240">
      <c r="A59" s="8" t="s">
        <v>163</v>
      </c>
      <c r="B59" s="8" t="s">
        <v>164</v>
      </c>
      <c r="C59" s="9" t="s">
        <v>266</v>
      </c>
      <c r="D59" s="8" t="s">
        <v>314</v>
      </c>
      <c r="E59" s="8" t="s">
        <v>239</v>
      </c>
      <c r="F59" s="8" t="s">
        <v>297</v>
      </c>
      <c r="G59" s="8"/>
      <c r="H59" s="8"/>
      <c r="I59" s="8" t="s">
        <v>68</v>
      </c>
      <c r="J59" s="11">
        <v>192</v>
      </c>
      <c r="K59" s="8"/>
      <c r="L59" s="8" t="s">
        <v>165</v>
      </c>
      <c r="M59" s="8" t="str">
        <f>HYPERLINK("https://ceds.ed.gov/cedselementdetails.aspx?termid=3658")</f>
        <v>https://ceds.ed.gov/cedselementdetails.aspx?termid=3658</v>
      </c>
    </row>
    <row r="60" spans="1:13" ht="409.5">
      <c r="A60" s="8" t="s">
        <v>166</v>
      </c>
      <c r="B60" s="8" t="s">
        <v>167</v>
      </c>
      <c r="C60" s="8" t="s">
        <v>0</v>
      </c>
      <c r="D60" s="8" t="s">
        <v>365</v>
      </c>
      <c r="E60" s="8" t="s">
        <v>247</v>
      </c>
      <c r="F60" s="8" t="s">
        <v>297</v>
      </c>
      <c r="G60" s="8" t="s">
        <v>7</v>
      </c>
      <c r="H60" s="8"/>
      <c r="I60" s="8"/>
      <c r="J60" s="11">
        <v>206</v>
      </c>
      <c r="K60" s="8"/>
      <c r="L60" s="8" t="s">
        <v>168</v>
      </c>
      <c r="M60" s="8" t="str">
        <f>HYPERLINK("https://ceds.ed.gov/cedselementdetails.aspx?termid=3206")</f>
        <v>https://ceds.ed.gov/cedselementdetails.aspx?termid=3206</v>
      </c>
    </row>
    <row r="61" spans="1:13" ht="409.5">
      <c r="A61" s="8" t="s">
        <v>169</v>
      </c>
      <c r="B61" s="8" t="s">
        <v>170</v>
      </c>
      <c r="C61" s="9" t="s">
        <v>272</v>
      </c>
      <c r="D61" s="8" t="s">
        <v>365</v>
      </c>
      <c r="E61" s="8" t="s">
        <v>252</v>
      </c>
      <c r="F61" s="8" t="s">
        <v>297</v>
      </c>
      <c r="G61" s="8" t="s">
        <v>10</v>
      </c>
      <c r="H61" s="8"/>
      <c r="I61" s="8"/>
      <c r="J61" s="11">
        <v>634</v>
      </c>
      <c r="K61" s="8"/>
      <c r="L61" s="8" t="s">
        <v>171</v>
      </c>
      <c r="M61" s="8" t="str">
        <f>HYPERLINK("https://ceds.ed.gov/cedselementdetails.aspx?termid=3627")</f>
        <v>https://ceds.ed.gov/cedselementdetails.aspx?termid=3627</v>
      </c>
    </row>
    <row r="62" spans="1:13" ht="405">
      <c r="A62" s="8" t="s">
        <v>172</v>
      </c>
      <c r="B62" s="8" t="s">
        <v>173</v>
      </c>
      <c r="C62" s="9" t="s">
        <v>273</v>
      </c>
      <c r="D62" s="8" t="s">
        <v>366</v>
      </c>
      <c r="E62" s="8"/>
      <c r="F62" s="8" t="s">
        <v>297</v>
      </c>
      <c r="G62" s="8"/>
      <c r="H62" s="8"/>
      <c r="I62" s="8"/>
      <c r="J62" s="11">
        <v>618</v>
      </c>
      <c r="K62" s="8"/>
      <c r="L62" s="8" t="s">
        <v>174</v>
      </c>
      <c r="M62" s="8" t="str">
        <f>HYPERLINK("https://ceds.ed.gov/cedselementdetails.aspx?termid=3611")</f>
        <v>https://ceds.ed.gov/cedselementdetails.aspx?termid=3611</v>
      </c>
    </row>
    <row r="63" spans="1:13" ht="360">
      <c r="A63" s="8" t="s">
        <v>175</v>
      </c>
      <c r="B63" s="8" t="s">
        <v>176</v>
      </c>
      <c r="C63" s="8" t="s">
        <v>0</v>
      </c>
      <c r="D63" s="8" t="s">
        <v>367</v>
      </c>
      <c r="E63" s="8" t="s">
        <v>253</v>
      </c>
      <c r="F63" s="8" t="s">
        <v>297</v>
      </c>
      <c r="G63" s="8" t="s">
        <v>10</v>
      </c>
      <c r="H63" s="8"/>
      <c r="I63" s="8"/>
      <c r="J63" s="11">
        <v>212</v>
      </c>
      <c r="K63" s="8" t="s">
        <v>177</v>
      </c>
      <c r="L63" s="8" t="s">
        <v>178</v>
      </c>
      <c r="M63" s="8" t="str">
        <f>HYPERLINK("https://ceds.ed.gov/cedselementdetails.aspx?termid=3212")</f>
        <v>https://ceds.ed.gov/cedselementdetails.aspx?termid=3212</v>
      </c>
    </row>
    <row r="64" spans="1:13" ht="409.5">
      <c r="A64" s="8" t="s">
        <v>179</v>
      </c>
      <c r="B64" s="8" t="s">
        <v>180</v>
      </c>
      <c r="C64" s="8" t="s">
        <v>235</v>
      </c>
      <c r="D64" s="8" t="s">
        <v>368</v>
      </c>
      <c r="E64" s="8" t="s">
        <v>236</v>
      </c>
      <c r="F64" s="8" t="s">
        <v>297</v>
      </c>
      <c r="G64" s="8"/>
      <c r="H64" s="8"/>
      <c r="I64" s="8"/>
      <c r="J64" s="11">
        <v>219</v>
      </c>
      <c r="K64" s="8"/>
      <c r="L64" s="8" t="s">
        <v>181</v>
      </c>
      <c r="M64" s="8" t="str">
        <f>HYPERLINK("https://ceds.ed.gov/cedselementdetails.aspx?termid=3219")</f>
        <v>https://ceds.ed.gov/cedselementdetails.aspx?termid=3219</v>
      </c>
    </row>
    <row r="65" spans="1:13" ht="165">
      <c r="A65" s="8" t="s">
        <v>369</v>
      </c>
      <c r="B65" s="8" t="s">
        <v>370</v>
      </c>
      <c r="C65" s="9" t="s">
        <v>371</v>
      </c>
      <c r="D65" s="8" t="s">
        <v>372</v>
      </c>
      <c r="E65" s="8"/>
      <c r="F65" s="8" t="s">
        <v>3</v>
      </c>
      <c r="G65" s="8"/>
      <c r="H65" s="8"/>
      <c r="I65" s="8"/>
      <c r="J65" s="11">
        <v>783</v>
      </c>
      <c r="K65" s="8"/>
      <c r="L65" s="8" t="s">
        <v>373</v>
      </c>
      <c r="M65" s="8" t="str">
        <f>HYPERLINK("https://ceds.ed.gov/cedselementdetails.aspx?termid=3780")</f>
        <v>https://ceds.ed.gov/cedselementdetails.aspx?termid=3780</v>
      </c>
    </row>
    <row r="66" spans="1:13" ht="45">
      <c r="A66" s="8" t="s">
        <v>182</v>
      </c>
      <c r="B66" s="8" t="s">
        <v>183</v>
      </c>
      <c r="C66" s="8" t="s">
        <v>0</v>
      </c>
      <c r="D66" s="8" t="s">
        <v>309</v>
      </c>
      <c r="E66" s="8"/>
      <c r="F66" s="8" t="s">
        <v>3</v>
      </c>
      <c r="G66" s="8" t="s">
        <v>184</v>
      </c>
      <c r="H66" s="8"/>
      <c r="I66" s="8"/>
      <c r="J66" s="11">
        <v>790</v>
      </c>
      <c r="K66" s="8"/>
      <c r="L66" s="8" t="s">
        <v>185</v>
      </c>
      <c r="M66" s="8" t="str">
        <f>HYPERLINK("https://ceds.ed.gov/cedselementdetails.aspx?termid=3776")</f>
        <v>https://ceds.ed.gov/cedselementdetails.aspx?termid=3776</v>
      </c>
    </row>
    <row r="67" spans="1:13" ht="75">
      <c r="A67" s="8" t="s">
        <v>186</v>
      </c>
      <c r="B67" s="8" t="s">
        <v>187</v>
      </c>
      <c r="C67" s="8" t="s">
        <v>235</v>
      </c>
      <c r="D67" s="8" t="s">
        <v>353</v>
      </c>
      <c r="E67" s="8"/>
      <c r="F67" s="8" t="s">
        <v>3</v>
      </c>
      <c r="G67" s="8"/>
      <c r="H67" s="8"/>
      <c r="I67" s="8"/>
      <c r="J67" s="11">
        <v>777</v>
      </c>
      <c r="K67" s="8"/>
      <c r="L67" s="8" t="s">
        <v>188</v>
      </c>
      <c r="M67" s="8" t="str">
        <f>HYPERLINK("https://ceds.ed.gov/cedselementdetails.aspx?termid=3760")</f>
        <v>https://ceds.ed.gov/cedselementdetails.aspx?termid=3760</v>
      </c>
    </row>
    <row r="68" spans="1:13" ht="90">
      <c r="A68" s="8" t="s">
        <v>189</v>
      </c>
      <c r="B68" s="8" t="s">
        <v>190</v>
      </c>
      <c r="C68" s="8" t="s">
        <v>235</v>
      </c>
      <c r="D68" s="8" t="s">
        <v>353</v>
      </c>
      <c r="E68" s="8"/>
      <c r="F68" s="8" t="s">
        <v>3</v>
      </c>
      <c r="G68" s="8"/>
      <c r="H68" s="8"/>
      <c r="I68" s="8"/>
      <c r="J68" s="11">
        <v>778</v>
      </c>
      <c r="K68" s="8"/>
      <c r="L68" s="8" t="s">
        <v>191</v>
      </c>
      <c r="M68" s="8" t="str">
        <f>HYPERLINK("https://ceds.ed.gov/cedselementdetails.aspx?termid=3761")</f>
        <v>https://ceds.ed.gov/cedselementdetails.aspx?termid=3761</v>
      </c>
    </row>
    <row r="69" spans="1:13" ht="240">
      <c r="A69" s="8" t="s">
        <v>192</v>
      </c>
      <c r="B69" s="8" t="s">
        <v>193</v>
      </c>
      <c r="C69" s="9" t="s">
        <v>274</v>
      </c>
      <c r="D69" s="8" t="s">
        <v>374</v>
      </c>
      <c r="E69" s="8" t="s">
        <v>254</v>
      </c>
      <c r="F69" s="8" t="s">
        <v>297</v>
      </c>
      <c r="G69" s="8"/>
      <c r="H69" s="8"/>
      <c r="I69" s="8" t="s">
        <v>194</v>
      </c>
      <c r="J69" s="11">
        <v>255</v>
      </c>
      <c r="K69" s="8"/>
      <c r="L69" s="8" t="s">
        <v>192</v>
      </c>
      <c r="M69" s="8" t="str">
        <f>HYPERLINK("https://ceds.ed.gov/cedselementdetails.aspx?termid=3255")</f>
        <v>https://ceds.ed.gov/cedselementdetails.aspx?termid=3255</v>
      </c>
    </row>
    <row r="70" spans="1:13" ht="105">
      <c r="A70" s="8" t="s">
        <v>195</v>
      </c>
      <c r="B70" s="8" t="s">
        <v>196</v>
      </c>
      <c r="C70" s="8" t="s">
        <v>235</v>
      </c>
      <c r="D70" s="8" t="s">
        <v>375</v>
      </c>
      <c r="E70" s="8" t="s">
        <v>29</v>
      </c>
      <c r="F70" s="8" t="s">
        <v>2</v>
      </c>
      <c r="G70" s="8"/>
      <c r="H70" s="8" t="s">
        <v>197</v>
      </c>
      <c r="I70" s="8"/>
      <c r="J70" s="11">
        <v>580</v>
      </c>
      <c r="K70" s="8"/>
      <c r="L70" s="8" t="s">
        <v>198</v>
      </c>
      <c r="M70" s="8" t="str">
        <f>HYPERLINK("https://ceds.ed.gov/cedselementdetails.aspx?termid=3573")</f>
        <v>https://ceds.ed.gov/cedselementdetails.aspx?termid=3573</v>
      </c>
    </row>
    <row r="71" spans="1:13" ht="409.5">
      <c r="A71" s="8" t="s">
        <v>199</v>
      </c>
      <c r="B71" s="8" t="s">
        <v>200</v>
      </c>
      <c r="C71" s="8" t="s">
        <v>0</v>
      </c>
      <c r="D71" s="8" t="s">
        <v>376</v>
      </c>
      <c r="E71" s="8" t="s">
        <v>255</v>
      </c>
      <c r="F71" s="8" t="s">
        <v>297</v>
      </c>
      <c r="G71" s="8" t="s">
        <v>201</v>
      </c>
      <c r="H71" s="8"/>
      <c r="I71" s="8" t="s">
        <v>202</v>
      </c>
      <c r="J71" s="11">
        <v>259</v>
      </c>
      <c r="K71" s="8" t="s">
        <v>203</v>
      </c>
      <c r="L71" s="8" t="s">
        <v>204</v>
      </c>
      <c r="M71" s="8" t="str">
        <f>HYPERLINK("https://ceds.ed.gov/cedselementdetails.aspx?termid=3259")</f>
        <v>https://ceds.ed.gov/cedselementdetails.aspx?termid=3259</v>
      </c>
    </row>
    <row r="72" spans="1:13" ht="345">
      <c r="A72" s="8" t="s">
        <v>205</v>
      </c>
      <c r="B72" s="8" t="s">
        <v>206</v>
      </c>
      <c r="C72" s="9" t="s">
        <v>275</v>
      </c>
      <c r="D72" s="8" t="s">
        <v>377</v>
      </c>
      <c r="E72" s="8" t="s">
        <v>256</v>
      </c>
      <c r="F72" s="8" t="s">
        <v>2</v>
      </c>
      <c r="G72" s="8"/>
      <c r="H72" s="8" t="s">
        <v>207</v>
      </c>
      <c r="I72" s="8"/>
      <c r="J72" s="11">
        <v>1074</v>
      </c>
      <c r="K72" s="8"/>
      <c r="L72" s="8" t="s">
        <v>208</v>
      </c>
      <c r="M72" s="8" t="str">
        <f>HYPERLINK("https://ceds.ed.gov/cedselementdetails.aspx?termid=3162")</f>
        <v>https://ceds.ed.gov/cedselementdetails.aspx?termid=3162</v>
      </c>
    </row>
    <row r="73" spans="1:13" ht="165">
      <c r="A73" s="8" t="s">
        <v>209</v>
      </c>
      <c r="B73" s="8" t="s">
        <v>210</v>
      </c>
      <c r="C73" s="8" t="s">
        <v>0</v>
      </c>
      <c r="D73" s="8" t="s">
        <v>378</v>
      </c>
      <c r="E73" s="8" t="s">
        <v>257</v>
      </c>
      <c r="F73" s="8" t="s">
        <v>2</v>
      </c>
      <c r="G73" s="8" t="s">
        <v>10</v>
      </c>
      <c r="H73" s="8" t="s">
        <v>211</v>
      </c>
      <c r="I73" s="8"/>
      <c r="J73" s="11">
        <v>1070</v>
      </c>
      <c r="K73" s="8"/>
      <c r="L73" s="8" t="s">
        <v>212</v>
      </c>
      <c r="M73" s="8" t="str">
        <f>HYPERLINK("https://ceds.ed.gov/cedselementdetails.aspx?termid=3156")</f>
        <v>https://ceds.ed.gov/cedselementdetails.aspx?termid=3156</v>
      </c>
    </row>
    <row r="74" spans="1:13" ht="409.5">
      <c r="A74" s="8" t="s">
        <v>213</v>
      </c>
      <c r="B74" s="8" t="s">
        <v>214</v>
      </c>
      <c r="C74" s="9" t="s">
        <v>268</v>
      </c>
      <c r="D74" s="8" t="s">
        <v>298</v>
      </c>
      <c r="E74" s="8" t="s">
        <v>258</v>
      </c>
      <c r="F74" s="8" t="s">
        <v>297</v>
      </c>
      <c r="G74" s="8"/>
      <c r="H74" s="8"/>
      <c r="I74" s="8"/>
      <c r="J74" s="11">
        <v>267</v>
      </c>
      <c r="K74" s="8"/>
      <c r="L74" s="8" t="s">
        <v>215</v>
      </c>
      <c r="M74" s="8" t="str">
        <f>HYPERLINK("https://ceds.ed.gov/cedselementdetails.aspx?termid=3267")</f>
        <v>https://ceds.ed.gov/cedselementdetails.aspx?termid=3267</v>
      </c>
    </row>
    <row r="75" spans="1:13" ht="255">
      <c r="A75" s="8" t="s">
        <v>216</v>
      </c>
      <c r="B75" s="8" t="s">
        <v>217</v>
      </c>
      <c r="C75" s="9" t="s">
        <v>276</v>
      </c>
      <c r="D75" s="8" t="s">
        <v>379</v>
      </c>
      <c r="E75" s="8" t="s">
        <v>259</v>
      </c>
      <c r="F75" s="8" t="s">
        <v>2</v>
      </c>
      <c r="G75" s="8"/>
      <c r="H75" s="8" t="s">
        <v>218</v>
      </c>
      <c r="I75" s="8"/>
      <c r="J75" s="11">
        <v>1075</v>
      </c>
      <c r="K75" s="8"/>
      <c r="L75" s="8" t="s">
        <v>219</v>
      </c>
      <c r="M75" s="8" t="str">
        <f>HYPERLINK("https://ceds.ed.gov/cedselementdetails.aspx?termid=3163")</f>
        <v>https://ceds.ed.gov/cedselementdetails.aspx?termid=3163</v>
      </c>
    </row>
    <row r="76" spans="1:13" ht="255">
      <c r="A76" s="8" t="s">
        <v>220</v>
      </c>
      <c r="B76" s="8" t="s">
        <v>221</v>
      </c>
      <c r="C76" s="8" t="s">
        <v>0</v>
      </c>
      <c r="D76" s="8" t="s">
        <v>379</v>
      </c>
      <c r="E76" s="8" t="s">
        <v>259</v>
      </c>
      <c r="F76" s="8"/>
      <c r="G76" s="8" t="s">
        <v>10</v>
      </c>
      <c r="H76" s="8"/>
      <c r="I76" s="8"/>
      <c r="J76" s="11">
        <v>1071</v>
      </c>
      <c r="K76" s="8"/>
      <c r="L76" s="8" t="s">
        <v>222</v>
      </c>
      <c r="M76" s="8" t="str">
        <f>HYPERLINK("https://ceds.ed.gov/cedselementdetails.aspx?termid=3157")</f>
        <v>https://ceds.ed.gov/cedselementdetails.aspx?termid=3157</v>
      </c>
    </row>
    <row r="77" spans="1:13" ht="409.5">
      <c r="A77" s="8" t="s">
        <v>223</v>
      </c>
      <c r="B77" s="8" t="s">
        <v>224</v>
      </c>
      <c r="C77" s="8" t="s">
        <v>0</v>
      </c>
      <c r="D77" s="8" t="s">
        <v>380</v>
      </c>
      <c r="E77" s="8" t="s">
        <v>236</v>
      </c>
      <c r="F77" s="8" t="s">
        <v>297</v>
      </c>
      <c r="G77" s="8" t="s">
        <v>225</v>
      </c>
      <c r="H77" s="8"/>
      <c r="I77" s="8"/>
      <c r="J77" s="11">
        <v>279</v>
      </c>
      <c r="K77" s="8"/>
      <c r="L77" s="8" t="s">
        <v>226</v>
      </c>
      <c r="M77" s="8" t="str">
        <f>HYPERLINK("https://ceds.ed.gov/cedselementdetails.aspx?termid=3279")</f>
        <v>https://ceds.ed.gov/cedselementdetails.aspx?termid=3279</v>
      </c>
    </row>
    <row r="78" spans="1:13" ht="360">
      <c r="A78" s="8" t="s">
        <v>227</v>
      </c>
      <c r="B78" s="8" t="s">
        <v>228</v>
      </c>
      <c r="C78" s="9" t="s">
        <v>381</v>
      </c>
      <c r="D78" s="8" t="s">
        <v>382</v>
      </c>
      <c r="E78" s="8" t="s">
        <v>236</v>
      </c>
      <c r="F78" s="8" t="s">
        <v>2</v>
      </c>
      <c r="G78" s="8" t="s">
        <v>132</v>
      </c>
      <c r="H78" s="8" t="s">
        <v>383</v>
      </c>
      <c r="I78" s="8"/>
      <c r="J78" s="11">
        <v>280</v>
      </c>
      <c r="K78" s="8"/>
      <c r="L78" s="8" t="s">
        <v>229</v>
      </c>
      <c r="M78" s="8" t="str">
        <f>HYPERLINK("https://ceds.ed.gov/cedselementdetails.aspx?termid=3280")</f>
        <v>https://ceds.ed.gov/cedselementdetails.aspx?termid=3280</v>
      </c>
    </row>
    <row r="79" spans="1:13" ht="240">
      <c r="A79" s="8" t="s">
        <v>230</v>
      </c>
      <c r="B79" s="8" t="s">
        <v>231</v>
      </c>
      <c r="C79" s="9" t="s">
        <v>266</v>
      </c>
      <c r="D79" s="8" t="s">
        <v>314</v>
      </c>
      <c r="E79" s="8" t="s">
        <v>239</v>
      </c>
      <c r="F79" s="8" t="s">
        <v>297</v>
      </c>
      <c r="G79" s="8"/>
      <c r="H79" s="8"/>
      <c r="I79" s="8" t="s">
        <v>68</v>
      </c>
      <c r="J79" s="11">
        <v>301</v>
      </c>
      <c r="K79" s="8"/>
      <c r="L79" s="8" t="s">
        <v>230</v>
      </c>
      <c r="M79" s="8" t="str">
        <f>HYPERLINK("https://ceds.ed.gov/cedselementdetails.aspx?termid=3659")</f>
        <v>https://ceds.ed.gov/cedselementdetails.aspx?termid=3659</v>
      </c>
    </row>
    <row r="80" spans="1:13" ht="60">
      <c r="A80" s="8" t="s">
        <v>232</v>
      </c>
      <c r="B80" s="8" t="s">
        <v>233</v>
      </c>
      <c r="C80" s="8" t="s">
        <v>0</v>
      </c>
      <c r="D80" s="8" t="s">
        <v>384</v>
      </c>
      <c r="E80" s="8"/>
      <c r="F80" s="8" t="s">
        <v>3</v>
      </c>
      <c r="G80" s="8" t="s">
        <v>184</v>
      </c>
      <c r="H80" s="8"/>
      <c r="I80" s="8"/>
      <c r="J80" s="11">
        <v>788</v>
      </c>
      <c r="K80" s="8"/>
      <c r="L80" s="8" t="s">
        <v>234</v>
      </c>
      <c r="M80" s="8" t="str">
        <f>HYPERLINK("https://ceds.ed.gov/cedselementdetails.aspx?termid=3774")</f>
        <v>https://ceds.ed.gov/cedselementdetails.aspx?termid=3774</v>
      </c>
    </row>
  </sheetData>
  <sheetProtection/>
  <autoFilter ref="A1:M8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101"/>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18.28125" style="1" bestFit="1" customWidth="1"/>
    <col min="2" max="2" width="14.421875" style="1" customWidth="1"/>
    <col min="3" max="3" width="20.57421875" style="1" customWidth="1"/>
    <col min="4" max="4" width="24.7109375" style="1" customWidth="1"/>
    <col min="5" max="7" width="36.57421875" style="1" bestFit="1" customWidth="1"/>
    <col min="8" max="8" width="14.421875" style="1" customWidth="1"/>
    <col min="9" max="9" width="23.7109375" style="1" customWidth="1"/>
    <col min="10" max="11" width="36.57421875" style="1" bestFit="1" customWidth="1"/>
    <col min="12" max="12" width="9.00390625" style="2" customWidth="1"/>
    <col min="13" max="14" width="36.57421875" style="1" bestFit="1" customWidth="1"/>
    <col min="15" max="15" width="28.7109375" style="1" customWidth="1"/>
    <col min="16" max="16384" width="9.140625" style="1" customWidth="1"/>
  </cols>
  <sheetData>
    <row r="1" spans="1:15" s="3" customFormat="1" ht="15">
      <c r="A1" s="4" t="s">
        <v>289</v>
      </c>
      <c r="B1" s="4" t="s">
        <v>290</v>
      </c>
      <c r="C1" s="4" t="s">
        <v>385</v>
      </c>
      <c r="D1" s="4" t="s">
        <v>277</v>
      </c>
      <c r="E1" s="4" t="s">
        <v>278</v>
      </c>
      <c r="F1" s="4" t="s">
        <v>279</v>
      </c>
      <c r="G1" s="4" t="s">
        <v>291</v>
      </c>
      <c r="H1" s="4" t="s">
        <v>281</v>
      </c>
      <c r="I1" s="4" t="s">
        <v>282</v>
      </c>
      <c r="J1" s="4" t="s">
        <v>283</v>
      </c>
      <c r="K1" s="4" t="s">
        <v>284</v>
      </c>
      <c r="L1" s="5" t="s">
        <v>285</v>
      </c>
      <c r="M1" s="4" t="s">
        <v>286</v>
      </c>
      <c r="N1" s="4" t="s">
        <v>287</v>
      </c>
      <c r="O1" s="3" t="s">
        <v>295</v>
      </c>
    </row>
    <row r="2" spans="1:15" ht="195">
      <c r="A2" s="13" t="s">
        <v>292</v>
      </c>
      <c r="B2" s="13" t="s">
        <v>398</v>
      </c>
      <c r="C2" s="13" t="s">
        <v>386</v>
      </c>
      <c r="D2" s="13" t="s">
        <v>122</v>
      </c>
      <c r="E2" s="13" t="s">
        <v>123</v>
      </c>
      <c r="F2" s="13" t="s">
        <v>0</v>
      </c>
      <c r="G2" s="13" t="s">
        <v>246</v>
      </c>
      <c r="H2" s="13" t="s">
        <v>297</v>
      </c>
      <c r="I2" s="13" t="s">
        <v>73</v>
      </c>
      <c r="J2" s="13"/>
      <c r="K2" s="13" t="s">
        <v>124</v>
      </c>
      <c r="L2" s="14">
        <v>115</v>
      </c>
      <c r="M2" s="13"/>
      <c r="N2" s="13" t="s">
        <v>125</v>
      </c>
      <c r="O2" s="13" t="str">
        <f>HYPERLINK("https://ceds.ed.gov/cedselementdetails.aspx?termid=3115")</f>
        <v>https://ceds.ed.gov/cedselementdetails.aspx?termid=3115</v>
      </c>
    </row>
    <row r="3" spans="1:15" ht="195">
      <c r="A3" s="13" t="s">
        <v>292</v>
      </c>
      <c r="B3" s="13" t="s">
        <v>398</v>
      </c>
      <c r="C3" s="13" t="s">
        <v>386</v>
      </c>
      <c r="D3" s="13" t="s">
        <v>157</v>
      </c>
      <c r="E3" s="13" t="s">
        <v>158</v>
      </c>
      <c r="F3" s="13" t="s">
        <v>0</v>
      </c>
      <c r="G3" s="13" t="s">
        <v>246</v>
      </c>
      <c r="H3" s="13" t="s">
        <v>297</v>
      </c>
      <c r="I3" s="13" t="s">
        <v>73</v>
      </c>
      <c r="J3" s="13"/>
      <c r="K3" s="13" t="s">
        <v>124</v>
      </c>
      <c r="L3" s="14">
        <v>184</v>
      </c>
      <c r="M3" s="13"/>
      <c r="N3" s="13" t="s">
        <v>159</v>
      </c>
      <c r="O3" s="13" t="str">
        <f>HYPERLINK("https://ceds.ed.gov/cedselementdetails.aspx?termid=3184")</f>
        <v>https://ceds.ed.gov/cedselementdetails.aspx?termid=3184</v>
      </c>
    </row>
    <row r="4" spans="1:15" ht="195">
      <c r="A4" s="13" t="s">
        <v>292</v>
      </c>
      <c r="B4" s="13" t="s">
        <v>398</v>
      </c>
      <c r="C4" s="13" t="s">
        <v>386</v>
      </c>
      <c r="D4" s="13" t="s">
        <v>146</v>
      </c>
      <c r="E4" s="13" t="s">
        <v>147</v>
      </c>
      <c r="F4" s="13" t="s">
        <v>0</v>
      </c>
      <c r="G4" s="13" t="s">
        <v>246</v>
      </c>
      <c r="H4" s="13" t="s">
        <v>297</v>
      </c>
      <c r="I4" s="13" t="s">
        <v>73</v>
      </c>
      <c r="J4" s="13"/>
      <c r="K4" s="13" t="s">
        <v>124</v>
      </c>
      <c r="L4" s="14">
        <v>172</v>
      </c>
      <c r="M4" s="13" t="s">
        <v>148</v>
      </c>
      <c r="N4" s="13" t="s">
        <v>149</v>
      </c>
      <c r="O4" s="13" t="str">
        <f>HYPERLINK("https://ceds.ed.gov/cedselementdetails.aspx?termid=3172")</f>
        <v>https://ceds.ed.gov/cedselementdetails.aspx?termid=3172</v>
      </c>
    </row>
    <row r="5" spans="1:15" ht="150">
      <c r="A5" s="13" t="s">
        <v>292</v>
      </c>
      <c r="B5" s="13" t="s">
        <v>398</v>
      </c>
      <c r="C5" s="13" t="s">
        <v>386</v>
      </c>
      <c r="D5" s="13" t="s">
        <v>126</v>
      </c>
      <c r="E5" s="13" t="s">
        <v>127</v>
      </c>
      <c r="F5" s="13" t="s">
        <v>0</v>
      </c>
      <c r="G5" s="13" t="s">
        <v>247</v>
      </c>
      <c r="H5" s="13" t="s">
        <v>297</v>
      </c>
      <c r="I5" s="13" t="s">
        <v>87</v>
      </c>
      <c r="J5" s="13"/>
      <c r="K5" s="13" t="s">
        <v>124</v>
      </c>
      <c r="L5" s="14">
        <v>121</v>
      </c>
      <c r="M5" s="13"/>
      <c r="N5" s="13" t="s">
        <v>128</v>
      </c>
      <c r="O5" s="13" t="str">
        <f>HYPERLINK("https://ceds.ed.gov/cedselementdetails.aspx?termid=3121")</f>
        <v>https://ceds.ed.gov/cedselementdetails.aspx?termid=3121</v>
      </c>
    </row>
    <row r="6" spans="1:15" ht="105">
      <c r="A6" s="13" t="s">
        <v>292</v>
      </c>
      <c r="B6" s="13" t="s">
        <v>398</v>
      </c>
      <c r="C6" s="13" t="s">
        <v>386</v>
      </c>
      <c r="D6" s="13" t="s">
        <v>175</v>
      </c>
      <c r="E6" s="13" t="s">
        <v>176</v>
      </c>
      <c r="F6" s="13" t="s">
        <v>0</v>
      </c>
      <c r="G6" s="13" t="s">
        <v>253</v>
      </c>
      <c r="H6" s="13" t="s">
        <v>297</v>
      </c>
      <c r="I6" s="13" t="s">
        <v>10</v>
      </c>
      <c r="J6" s="13"/>
      <c r="K6" s="13"/>
      <c r="L6" s="14">
        <v>212</v>
      </c>
      <c r="M6" s="13" t="s">
        <v>177</v>
      </c>
      <c r="N6" s="13" t="s">
        <v>178</v>
      </c>
      <c r="O6" s="13" t="str">
        <f>HYPERLINK("https://ceds.ed.gov/cedselementdetails.aspx?termid=3212")</f>
        <v>https://ceds.ed.gov/cedselementdetails.aspx?termid=3212</v>
      </c>
    </row>
    <row r="7" spans="1:15" ht="150">
      <c r="A7" s="13" t="s">
        <v>292</v>
      </c>
      <c r="B7" s="13" t="s">
        <v>398</v>
      </c>
      <c r="C7" s="13" t="s">
        <v>387</v>
      </c>
      <c r="D7" s="13" t="s">
        <v>166</v>
      </c>
      <c r="E7" s="13" t="s">
        <v>167</v>
      </c>
      <c r="F7" s="13" t="s">
        <v>0</v>
      </c>
      <c r="G7" s="13" t="s">
        <v>247</v>
      </c>
      <c r="H7" s="13" t="s">
        <v>297</v>
      </c>
      <c r="I7" s="13" t="s">
        <v>7</v>
      </c>
      <c r="J7" s="13"/>
      <c r="K7" s="13"/>
      <c r="L7" s="14">
        <v>206</v>
      </c>
      <c r="M7" s="13"/>
      <c r="N7" s="13" t="s">
        <v>168</v>
      </c>
      <c r="O7" s="13" t="str">
        <f>HYPERLINK("https://ceds.ed.gov/cedselementdetails.aspx?termid=3206")</f>
        <v>https://ceds.ed.gov/cedselementdetails.aspx?termid=3206</v>
      </c>
    </row>
    <row r="8" spans="1:15" ht="90">
      <c r="A8" s="13" t="s">
        <v>292</v>
      </c>
      <c r="B8" s="13" t="s">
        <v>398</v>
      </c>
      <c r="C8" s="13" t="s">
        <v>387</v>
      </c>
      <c r="D8" s="13" t="s">
        <v>169</v>
      </c>
      <c r="E8" s="13" t="s">
        <v>170</v>
      </c>
      <c r="F8" s="15" t="s">
        <v>272</v>
      </c>
      <c r="G8" s="13" t="s">
        <v>252</v>
      </c>
      <c r="H8" s="13" t="s">
        <v>297</v>
      </c>
      <c r="I8" s="13" t="s">
        <v>10</v>
      </c>
      <c r="J8" s="13"/>
      <c r="K8" s="13"/>
      <c r="L8" s="14">
        <v>634</v>
      </c>
      <c r="M8" s="13"/>
      <c r="N8" s="13" t="s">
        <v>171</v>
      </c>
      <c r="O8" s="13" t="str">
        <f>HYPERLINK("https://ceds.ed.gov/cedselementdetails.aspx?termid=3627")</f>
        <v>https://ceds.ed.gov/cedselementdetails.aspx?termid=3627</v>
      </c>
    </row>
    <row r="9" spans="1:15" ht="135">
      <c r="A9" s="13" t="s">
        <v>292</v>
      </c>
      <c r="B9" s="13" t="s">
        <v>398</v>
      </c>
      <c r="C9" s="13" t="s">
        <v>388</v>
      </c>
      <c r="D9" s="13" t="s">
        <v>220</v>
      </c>
      <c r="E9" s="13" t="s">
        <v>221</v>
      </c>
      <c r="F9" s="13" t="s">
        <v>0</v>
      </c>
      <c r="G9" s="13" t="s">
        <v>259</v>
      </c>
      <c r="H9" s="13"/>
      <c r="I9" s="13" t="s">
        <v>10</v>
      </c>
      <c r="J9" s="13"/>
      <c r="K9" s="13"/>
      <c r="L9" s="14">
        <v>1071</v>
      </c>
      <c r="M9" s="13"/>
      <c r="N9" s="13" t="s">
        <v>222</v>
      </c>
      <c r="O9" s="13" t="str">
        <f>HYPERLINK("https://ceds.ed.gov/cedselementdetails.aspx?termid=3157")</f>
        <v>https://ceds.ed.gov/cedselementdetails.aspx?termid=3157</v>
      </c>
    </row>
    <row r="10" spans="1:15" ht="210">
      <c r="A10" s="13" t="s">
        <v>292</v>
      </c>
      <c r="B10" s="13" t="s">
        <v>398</v>
      </c>
      <c r="C10" s="13" t="s">
        <v>388</v>
      </c>
      <c r="D10" s="13" t="s">
        <v>216</v>
      </c>
      <c r="E10" s="13" t="s">
        <v>217</v>
      </c>
      <c r="F10" s="15" t="s">
        <v>276</v>
      </c>
      <c r="G10" s="13" t="s">
        <v>259</v>
      </c>
      <c r="H10" s="13" t="s">
        <v>2</v>
      </c>
      <c r="I10" s="13"/>
      <c r="J10" s="13" t="s">
        <v>218</v>
      </c>
      <c r="K10" s="13"/>
      <c r="L10" s="14">
        <v>1075</v>
      </c>
      <c r="M10" s="13"/>
      <c r="N10" s="13" t="s">
        <v>219</v>
      </c>
      <c r="O10" s="13" t="str">
        <f>HYPERLINK("https://ceds.ed.gov/cedselementdetails.aspx?termid=3163")</f>
        <v>https://ceds.ed.gov/cedselementdetails.aspx?termid=3163</v>
      </c>
    </row>
    <row r="11" spans="1:15" ht="390">
      <c r="A11" s="13" t="s">
        <v>292</v>
      </c>
      <c r="B11" s="13" t="s">
        <v>398</v>
      </c>
      <c r="C11" s="13" t="s">
        <v>388</v>
      </c>
      <c r="D11" s="13" t="s">
        <v>199</v>
      </c>
      <c r="E11" s="13" t="s">
        <v>200</v>
      </c>
      <c r="F11" s="13" t="s">
        <v>0</v>
      </c>
      <c r="G11" s="13" t="s">
        <v>255</v>
      </c>
      <c r="H11" s="13" t="s">
        <v>297</v>
      </c>
      <c r="I11" s="13" t="s">
        <v>201</v>
      </c>
      <c r="J11" s="13"/>
      <c r="K11" s="13" t="s">
        <v>202</v>
      </c>
      <c r="L11" s="14">
        <v>259</v>
      </c>
      <c r="M11" s="13" t="s">
        <v>203</v>
      </c>
      <c r="N11" s="13" t="s">
        <v>204</v>
      </c>
      <c r="O11" s="13" t="str">
        <f>HYPERLINK("https://ceds.ed.gov/cedselementdetails.aspx?termid=3259")</f>
        <v>https://ceds.ed.gov/cedselementdetails.aspx?termid=3259</v>
      </c>
    </row>
    <row r="12" spans="1:15" ht="255">
      <c r="A12" s="13" t="s">
        <v>292</v>
      </c>
      <c r="B12" s="13" t="s">
        <v>398</v>
      </c>
      <c r="C12" s="13" t="s">
        <v>388</v>
      </c>
      <c r="D12" s="13" t="s">
        <v>172</v>
      </c>
      <c r="E12" s="13" t="s">
        <v>173</v>
      </c>
      <c r="F12" s="15" t="s">
        <v>273</v>
      </c>
      <c r="G12" s="13"/>
      <c r="H12" s="13" t="s">
        <v>297</v>
      </c>
      <c r="I12" s="13"/>
      <c r="J12" s="13"/>
      <c r="K12" s="13"/>
      <c r="L12" s="14">
        <v>618</v>
      </c>
      <c r="M12" s="13"/>
      <c r="N12" s="13" t="s">
        <v>174</v>
      </c>
      <c r="O12" s="13" t="str">
        <f>HYPERLINK("https://ceds.ed.gov/cedselementdetails.aspx?termid=3611")</f>
        <v>https://ceds.ed.gov/cedselementdetails.aspx?termid=3611</v>
      </c>
    </row>
    <row r="13" spans="1:15" ht="195">
      <c r="A13" s="13" t="s">
        <v>292</v>
      </c>
      <c r="B13" s="13" t="s">
        <v>398</v>
      </c>
      <c r="C13" s="13" t="s">
        <v>389</v>
      </c>
      <c r="D13" s="13" t="s">
        <v>300</v>
      </c>
      <c r="E13" s="13" t="s">
        <v>301</v>
      </c>
      <c r="F13" s="15" t="s">
        <v>288</v>
      </c>
      <c r="G13" s="13" t="s">
        <v>238</v>
      </c>
      <c r="H13" s="13" t="s">
        <v>2</v>
      </c>
      <c r="I13" s="13" t="s">
        <v>10</v>
      </c>
      <c r="J13" s="13" t="s">
        <v>303</v>
      </c>
      <c r="K13" s="13"/>
      <c r="L13" s="14">
        <v>10</v>
      </c>
      <c r="M13" s="13"/>
      <c r="N13" s="13" t="s">
        <v>304</v>
      </c>
      <c r="O13" s="13" t="str">
        <f>HYPERLINK("https://ceds.ed.gov/cedselementdetails.aspx?termid=3358")</f>
        <v>https://ceds.ed.gov/cedselementdetails.aspx?termid=3358</v>
      </c>
    </row>
    <row r="14" spans="1:15" ht="225">
      <c r="A14" s="13" t="s">
        <v>292</v>
      </c>
      <c r="B14" s="13" t="s">
        <v>398</v>
      </c>
      <c r="C14" s="13" t="s">
        <v>389</v>
      </c>
      <c r="D14" s="13" t="s">
        <v>22</v>
      </c>
      <c r="E14" s="13" t="s">
        <v>23</v>
      </c>
      <c r="F14" s="13" t="s">
        <v>0</v>
      </c>
      <c r="G14" s="13" t="s">
        <v>237</v>
      </c>
      <c r="H14" s="13" t="s">
        <v>297</v>
      </c>
      <c r="I14" s="13" t="s">
        <v>7</v>
      </c>
      <c r="J14" s="13"/>
      <c r="K14" s="13"/>
      <c r="L14" s="14">
        <v>269</v>
      </c>
      <c r="M14" s="13"/>
      <c r="N14" s="13" t="s">
        <v>24</v>
      </c>
      <c r="O14" s="13" t="str">
        <f>HYPERLINK("https://ceds.ed.gov/cedselementdetails.aspx?termid=3269")</f>
        <v>https://ceds.ed.gov/cedselementdetails.aspx?termid=3269</v>
      </c>
    </row>
    <row r="15" spans="1:15" ht="225">
      <c r="A15" s="13" t="s">
        <v>292</v>
      </c>
      <c r="B15" s="13" t="s">
        <v>398</v>
      </c>
      <c r="C15" s="13" t="s">
        <v>389</v>
      </c>
      <c r="D15" s="13" t="s">
        <v>8</v>
      </c>
      <c r="E15" s="13" t="s">
        <v>9</v>
      </c>
      <c r="F15" s="13" t="s">
        <v>0</v>
      </c>
      <c r="G15" s="13" t="s">
        <v>237</v>
      </c>
      <c r="H15" s="13" t="s">
        <v>297</v>
      </c>
      <c r="I15" s="13" t="s">
        <v>10</v>
      </c>
      <c r="J15" s="13"/>
      <c r="K15" s="13"/>
      <c r="L15" s="14">
        <v>19</v>
      </c>
      <c r="M15" s="13"/>
      <c r="N15" s="13" t="s">
        <v>11</v>
      </c>
      <c r="O15" s="13" t="str">
        <f>HYPERLINK("https://ceds.ed.gov/cedselementdetails.aspx?termid=3019")</f>
        <v>https://ceds.ed.gov/cedselementdetails.aspx?termid=3019</v>
      </c>
    </row>
    <row r="16" spans="1:15" ht="225">
      <c r="A16" s="13" t="s">
        <v>292</v>
      </c>
      <c r="B16" s="13" t="s">
        <v>398</v>
      </c>
      <c r="C16" s="13" t="s">
        <v>389</v>
      </c>
      <c r="D16" s="13" t="s">
        <v>12</v>
      </c>
      <c r="E16" s="13" t="s">
        <v>13</v>
      </c>
      <c r="F16" s="13" t="s">
        <v>0</v>
      </c>
      <c r="G16" s="13" t="s">
        <v>237</v>
      </c>
      <c r="H16" s="13" t="s">
        <v>297</v>
      </c>
      <c r="I16" s="13" t="s">
        <v>10</v>
      </c>
      <c r="J16" s="13"/>
      <c r="K16" s="13"/>
      <c r="L16" s="14">
        <v>40</v>
      </c>
      <c r="M16" s="13"/>
      <c r="N16" s="13" t="s">
        <v>14</v>
      </c>
      <c r="O16" s="13" t="str">
        <f>HYPERLINK("https://ceds.ed.gov/cedselementdetails.aspx?termid=3040")</f>
        <v>https://ceds.ed.gov/cedselementdetails.aspx?termid=3040</v>
      </c>
    </row>
    <row r="17" spans="1:15" ht="409.5">
      <c r="A17" s="13" t="s">
        <v>292</v>
      </c>
      <c r="B17" s="13" t="s">
        <v>398</v>
      </c>
      <c r="C17" s="13" t="s">
        <v>389</v>
      </c>
      <c r="D17" s="13" t="s">
        <v>213</v>
      </c>
      <c r="E17" s="13" t="s">
        <v>214</v>
      </c>
      <c r="F17" s="15" t="s">
        <v>268</v>
      </c>
      <c r="G17" s="13" t="s">
        <v>258</v>
      </c>
      <c r="H17" s="13" t="s">
        <v>297</v>
      </c>
      <c r="I17" s="13"/>
      <c r="J17" s="13"/>
      <c r="K17" s="13"/>
      <c r="L17" s="14">
        <v>267</v>
      </c>
      <c r="M17" s="13"/>
      <c r="N17" s="13" t="s">
        <v>215</v>
      </c>
      <c r="O17" s="13" t="str">
        <f>HYPERLINK("https://ceds.ed.gov/cedselementdetails.aspx?termid=3267")</f>
        <v>https://ceds.ed.gov/cedselementdetails.aspx?termid=3267</v>
      </c>
    </row>
    <row r="18" spans="1:15" ht="225">
      <c r="A18" s="13" t="s">
        <v>292</v>
      </c>
      <c r="B18" s="13" t="s">
        <v>398</v>
      </c>
      <c r="C18" s="13" t="s">
        <v>389</v>
      </c>
      <c r="D18" s="13" t="s">
        <v>18</v>
      </c>
      <c r="E18" s="13" t="s">
        <v>19</v>
      </c>
      <c r="F18" s="13" t="s">
        <v>0</v>
      </c>
      <c r="G18" s="13" t="s">
        <v>237</v>
      </c>
      <c r="H18" s="13" t="s">
        <v>297</v>
      </c>
      <c r="I18" s="13" t="s">
        <v>20</v>
      </c>
      <c r="J18" s="13"/>
      <c r="K18" s="13"/>
      <c r="L18" s="14">
        <v>214</v>
      </c>
      <c r="M18" s="13"/>
      <c r="N18" s="13" t="s">
        <v>21</v>
      </c>
      <c r="O18" s="13" t="str">
        <f>HYPERLINK("https://ceds.ed.gov/cedselementdetails.aspx?termid=3214")</f>
        <v>https://ceds.ed.gov/cedselementdetails.aspx?termid=3214</v>
      </c>
    </row>
    <row r="19" spans="1:15" ht="225">
      <c r="A19" s="13" t="s">
        <v>292</v>
      </c>
      <c r="B19" s="13" t="s">
        <v>398</v>
      </c>
      <c r="C19" s="13" t="s">
        <v>389</v>
      </c>
      <c r="D19" s="13" t="s">
        <v>15</v>
      </c>
      <c r="E19" s="13" t="s">
        <v>16</v>
      </c>
      <c r="F19" s="13" t="s">
        <v>0</v>
      </c>
      <c r="G19" s="13" t="s">
        <v>237</v>
      </c>
      <c r="H19" s="13" t="s">
        <v>297</v>
      </c>
      <c r="I19" s="13" t="s">
        <v>10</v>
      </c>
      <c r="J19" s="13"/>
      <c r="K19" s="13"/>
      <c r="L19" s="14">
        <v>190</v>
      </c>
      <c r="M19" s="13"/>
      <c r="N19" s="13" t="s">
        <v>17</v>
      </c>
      <c r="O19" s="13" t="str">
        <f>HYPERLINK("https://ceds.ed.gov/cedselementdetails.aspx?termid=3190")</f>
        <v>https://ceds.ed.gov/cedselementdetails.aspx?termid=3190</v>
      </c>
    </row>
    <row r="20" spans="1:15" ht="409.5">
      <c r="A20" s="13" t="s">
        <v>292</v>
      </c>
      <c r="B20" s="13" t="s">
        <v>398</v>
      </c>
      <c r="C20" s="13" t="s">
        <v>389</v>
      </c>
      <c r="D20" s="13" t="s">
        <v>84</v>
      </c>
      <c r="E20" s="13" t="s">
        <v>85</v>
      </c>
      <c r="F20" s="15" t="s">
        <v>349</v>
      </c>
      <c r="G20" s="13" t="s">
        <v>243</v>
      </c>
      <c r="H20" s="13" t="s">
        <v>297</v>
      </c>
      <c r="I20" s="13"/>
      <c r="J20" s="13"/>
      <c r="K20" s="13"/>
      <c r="L20" s="14">
        <v>50</v>
      </c>
      <c r="M20" s="13"/>
      <c r="N20" s="13" t="s">
        <v>86</v>
      </c>
      <c r="O20" s="13" t="str">
        <f>HYPERLINK("https://ceds.ed.gov/cedselementdetails.aspx?termid=3050")</f>
        <v>https://ceds.ed.gov/cedselementdetails.aspx?termid=3050</v>
      </c>
    </row>
    <row r="21" spans="1:15" ht="90">
      <c r="A21" s="13" t="s">
        <v>292</v>
      </c>
      <c r="B21" s="13" t="s">
        <v>398</v>
      </c>
      <c r="C21" s="13" t="s">
        <v>390</v>
      </c>
      <c r="D21" s="13" t="s">
        <v>227</v>
      </c>
      <c r="E21" s="13" t="s">
        <v>228</v>
      </c>
      <c r="F21" s="15" t="s">
        <v>381</v>
      </c>
      <c r="G21" s="13" t="s">
        <v>236</v>
      </c>
      <c r="H21" s="13" t="s">
        <v>2</v>
      </c>
      <c r="I21" s="13" t="s">
        <v>132</v>
      </c>
      <c r="J21" s="13" t="s">
        <v>383</v>
      </c>
      <c r="K21" s="13"/>
      <c r="L21" s="14">
        <v>280</v>
      </c>
      <c r="M21" s="13"/>
      <c r="N21" s="13" t="s">
        <v>229</v>
      </c>
      <c r="O21" s="13" t="str">
        <f>HYPERLINK("https://ceds.ed.gov/cedselementdetails.aspx?termid=3280")</f>
        <v>https://ceds.ed.gov/cedselementdetails.aspx?termid=3280</v>
      </c>
    </row>
    <row r="22" spans="1:15" ht="90">
      <c r="A22" s="13" t="s">
        <v>292</v>
      </c>
      <c r="B22" s="13" t="s">
        <v>398</v>
      </c>
      <c r="C22" s="13" t="s">
        <v>390</v>
      </c>
      <c r="D22" s="13" t="s">
        <v>179</v>
      </c>
      <c r="E22" s="13" t="s">
        <v>180</v>
      </c>
      <c r="F22" s="13" t="s">
        <v>235</v>
      </c>
      <c r="G22" s="13" t="s">
        <v>236</v>
      </c>
      <c r="H22" s="13" t="s">
        <v>297</v>
      </c>
      <c r="I22" s="13"/>
      <c r="J22" s="13"/>
      <c r="K22" s="13"/>
      <c r="L22" s="14">
        <v>219</v>
      </c>
      <c r="M22" s="13"/>
      <c r="N22" s="13" t="s">
        <v>181</v>
      </c>
      <c r="O22" s="13" t="str">
        <f>HYPERLINK("https://ceds.ed.gov/cedselementdetails.aspx?termid=3219")</f>
        <v>https://ceds.ed.gov/cedselementdetails.aspx?termid=3219</v>
      </c>
    </row>
    <row r="23" spans="1:15" ht="90">
      <c r="A23" s="13" t="s">
        <v>292</v>
      </c>
      <c r="B23" s="13" t="s">
        <v>398</v>
      </c>
      <c r="C23" s="13" t="s">
        <v>390</v>
      </c>
      <c r="D23" s="13" t="s">
        <v>223</v>
      </c>
      <c r="E23" s="13" t="s">
        <v>224</v>
      </c>
      <c r="F23" s="13" t="s">
        <v>0</v>
      </c>
      <c r="G23" s="13" t="s">
        <v>236</v>
      </c>
      <c r="H23" s="13" t="s">
        <v>297</v>
      </c>
      <c r="I23" s="13" t="s">
        <v>225</v>
      </c>
      <c r="J23" s="13"/>
      <c r="K23" s="13"/>
      <c r="L23" s="14">
        <v>279</v>
      </c>
      <c r="M23" s="13"/>
      <c r="N23" s="13" t="s">
        <v>226</v>
      </c>
      <c r="O23" s="13" t="str">
        <f>HYPERLINK("https://ceds.ed.gov/cedselementdetails.aspx?termid=3279")</f>
        <v>https://ceds.ed.gov/cedselementdetails.aspx?termid=3279</v>
      </c>
    </row>
    <row r="24" spans="1:15" ht="90">
      <c r="A24" s="13" t="s">
        <v>292</v>
      </c>
      <c r="B24" s="13" t="s">
        <v>398</v>
      </c>
      <c r="C24" s="13" t="s">
        <v>392</v>
      </c>
      <c r="D24" s="13" t="s">
        <v>102</v>
      </c>
      <c r="E24" s="13" t="s">
        <v>103</v>
      </c>
      <c r="F24" s="15" t="s">
        <v>267</v>
      </c>
      <c r="G24" s="13" t="s">
        <v>236</v>
      </c>
      <c r="H24" s="13" t="s">
        <v>297</v>
      </c>
      <c r="I24" s="13"/>
      <c r="J24" s="13"/>
      <c r="K24" s="13"/>
      <c r="L24" s="14">
        <v>89</v>
      </c>
      <c r="M24" s="13"/>
      <c r="N24" s="13" t="s">
        <v>104</v>
      </c>
      <c r="O24" s="13" t="str">
        <f>HYPERLINK("https://ceds.ed.gov/cedselementdetails.aspx?termid=3089")</f>
        <v>https://ceds.ed.gov/cedselementdetails.aspx?termid=3089</v>
      </c>
    </row>
    <row r="25" spans="1:15" ht="90">
      <c r="A25" s="13" t="s">
        <v>292</v>
      </c>
      <c r="B25" s="13" t="s">
        <v>398</v>
      </c>
      <c r="C25" s="13" t="s">
        <v>392</v>
      </c>
      <c r="D25" s="13" t="s">
        <v>98</v>
      </c>
      <c r="E25" s="13" t="s">
        <v>99</v>
      </c>
      <c r="F25" s="13" t="s">
        <v>0</v>
      </c>
      <c r="G25" s="13" t="s">
        <v>236</v>
      </c>
      <c r="H25" s="13" t="s">
        <v>297</v>
      </c>
      <c r="I25" s="13" t="s">
        <v>100</v>
      </c>
      <c r="J25" s="13"/>
      <c r="K25" s="13"/>
      <c r="L25" s="14">
        <v>88</v>
      </c>
      <c r="M25" s="13"/>
      <c r="N25" s="13" t="s">
        <v>101</v>
      </c>
      <c r="O25" s="13" t="str">
        <f>HYPERLINK("https://ceds.ed.gov/cedselementdetails.aspx?termid=3088")</f>
        <v>https://ceds.ed.gov/cedselementdetails.aspx?termid=3088</v>
      </c>
    </row>
    <row r="26" spans="1:15" ht="240">
      <c r="A26" s="13" t="s">
        <v>292</v>
      </c>
      <c r="B26" s="13" t="s">
        <v>398</v>
      </c>
      <c r="C26" s="13" t="s">
        <v>391</v>
      </c>
      <c r="D26" s="13" t="s">
        <v>74</v>
      </c>
      <c r="E26" s="13" t="s">
        <v>75</v>
      </c>
      <c r="F26" s="13" t="s">
        <v>0</v>
      </c>
      <c r="G26" s="13" t="s">
        <v>241</v>
      </c>
      <c r="H26" s="13" t="s">
        <v>297</v>
      </c>
      <c r="I26" s="13" t="s">
        <v>4</v>
      </c>
      <c r="J26" s="13"/>
      <c r="K26" s="13"/>
      <c r="L26" s="14">
        <v>33</v>
      </c>
      <c r="M26" s="13"/>
      <c r="N26" s="13" t="s">
        <v>74</v>
      </c>
      <c r="O26" s="13" t="str">
        <f>HYPERLINK("https://ceds.ed.gov/cedselementdetails.aspx?termid=3033")</f>
        <v>https://ceds.ed.gov/cedselementdetails.aspx?termid=3033</v>
      </c>
    </row>
    <row r="27" spans="1:15" ht="270">
      <c r="A27" s="13" t="s">
        <v>292</v>
      </c>
      <c r="B27" s="13" t="s">
        <v>398</v>
      </c>
      <c r="C27" s="13" t="s">
        <v>391</v>
      </c>
      <c r="D27" s="13" t="s">
        <v>192</v>
      </c>
      <c r="E27" s="13" t="s">
        <v>193</v>
      </c>
      <c r="F27" s="15" t="s">
        <v>274</v>
      </c>
      <c r="G27" s="13" t="s">
        <v>254</v>
      </c>
      <c r="H27" s="13" t="s">
        <v>297</v>
      </c>
      <c r="I27" s="13"/>
      <c r="J27" s="13"/>
      <c r="K27" s="13" t="s">
        <v>194</v>
      </c>
      <c r="L27" s="14">
        <v>255</v>
      </c>
      <c r="M27" s="13"/>
      <c r="N27" s="13" t="s">
        <v>192</v>
      </c>
      <c r="O27" s="13" t="str">
        <f>HYPERLINK("https://ceds.ed.gov/cedselementdetails.aspx?termid=3255")</f>
        <v>https://ceds.ed.gov/cedselementdetails.aspx?termid=3255</v>
      </c>
    </row>
    <row r="28" spans="1:15" ht="240">
      <c r="A28" s="13" t="s">
        <v>292</v>
      </c>
      <c r="B28" s="13" t="s">
        <v>398</v>
      </c>
      <c r="C28" s="13" t="s">
        <v>391</v>
      </c>
      <c r="D28" s="13" t="s">
        <v>66</v>
      </c>
      <c r="E28" s="13" t="s">
        <v>67</v>
      </c>
      <c r="F28" s="15" t="s">
        <v>266</v>
      </c>
      <c r="G28" s="13" t="s">
        <v>239</v>
      </c>
      <c r="H28" s="13" t="s">
        <v>297</v>
      </c>
      <c r="I28" s="13"/>
      <c r="J28" s="13"/>
      <c r="K28" s="13" t="s">
        <v>68</v>
      </c>
      <c r="L28" s="14">
        <v>16</v>
      </c>
      <c r="M28" s="13"/>
      <c r="N28" s="13" t="s">
        <v>69</v>
      </c>
      <c r="O28" s="13" t="str">
        <f>HYPERLINK("https://ceds.ed.gov/cedselementdetails.aspx?termid=3655")</f>
        <v>https://ceds.ed.gov/cedselementdetails.aspx?termid=3655</v>
      </c>
    </row>
    <row r="29" spans="1:15" ht="240">
      <c r="A29" s="13" t="s">
        <v>292</v>
      </c>
      <c r="B29" s="13" t="s">
        <v>398</v>
      </c>
      <c r="C29" s="13" t="s">
        <v>391</v>
      </c>
      <c r="D29" s="13" t="s">
        <v>71</v>
      </c>
      <c r="E29" s="13" t="s">
        <v>72</v>
      </c>
      <c r="F29" s="15" t="s">
        <v>266</v>
      </c>
      <c r="G29" s="13" t="s">
        <v>239</v>
      </c>
      <c r="H29" s="13" t="s">
        <v>297</v>
      </c>
      <c r="I29" s="13"/>
      <c r="J29" s="13"/>
      <c r="K29" s="13" t="s">
        <v>68</v>
      </c>
      <c r="L29" s="14">
        <v>20</v>
      </c>
      <c r="M29" s="13"/>
      <c r="N29" s="13" t="s">
        <v>71</v>
      </c>
      <c r="O29" s="13" t="str">
        <f>HYPERLINK("https://ceds.ed.gov/cedselementdetails.aspx?termid=3656")</f>
        <v>https://ceds.ed.gov/cedselementdetails.aspx?termid=3656</v>
      </c>
    </row>
    <row r="30" spans="1:15" ht="240">
      <c r="A30" s="13" t="s">
        <v>292</v>
      </c>
      <c r="B30" s="13" t="s">
        <v>398</v>
      </c>
      <c r="C30" s="13" t="s">
        <v>391</v>
      </c>
      <c r="D30" s="13" t="s">
        <v>76</v>
      </c>
      <c r="E30" s="13" t="s">
        <v>77</v>
      </c>
      <c r="F30" s="15" t="s">
        <v>266</v>
      </c>
      <c r="G30" s="13" t="s">
        <v>239</v>
      </c>
      <c r="H30" s="13" t="s">
        <v>297</v>
      </c>
      <c r="I30" s="13"/>
      <c r="J30" s="13"/>
      <c r="K30" s="13" t="s">
        <v>68</v>
      </c>
      <c r="L30" s="14">
        <v>34</v>
      </c>
      <c r="M30" s="13"/>
      <c r="N30" s="13" t="s">
        <v>78</v>
      </c>
      <c r="O30" s="13" t="str">
        <f>HYPERLINK("https://ceds.ed.gov/cedselementdetails.aspx?termid=3657")</f>
        <v>https://ceds.ed.gov/cedselementdetails.aspx?termid=3657</v>
      </c>
    </row>
    <row r="31" spans="1:15" ht="240">
      <c r="A31" s="13" t="s">
        <v>292</v>
      </c>
      <c r="B31" s="13" t="s">
        <v>398</v>
      </c>
      <c r="C31" s="13" t="s">
        <v>391</v>
      </c>
      <c r="D31" s="13" t="s">
        <v>163</v>
      </c>
      <c r="E31" s="13" t="s">
        <v>164</v>
      </c>
      <c r="F31" s="15" t="s">
        <v>266</v>
      </c>
      <c r="G31" s="13" t="s">
        <v>239</v>
      </c>
      <c r="H31" s="13" t="s">
        <v>297</v>
      </c>
      <c r="I31" s="13"/>
      <c r="J31" s="13"/>
      <c r="K31" s="13" t="s">
        <v>68</v>
      </c>
      <c r="L31" s="14">
        <v>192</v>
      </c>
      <c r="M31" s="13"/>
      <c r="N31" s="13" t="s">
        <v>165</v>
      </c>
      <c r="O31" s="13" t="str">
        <f>HYPERLINK("https://ceds.ed.gov/cedselementdetails.aspx?termid=3658")</f>
        <v>https://ceds.ed.gov/cedselementdetails.aspx?termid=3658</v>
      </c>
    </row>
    <row r="32" spans="1:15" ht="240">
      <c r="A32" s="13" t="s">
        <v>292</v>
      </c>
      <c r="B32" s="13" t="s">
        <v>398</v>
      </c>
      <c r="C32" s="13" t="s">
        <v>391</v>
      </c>
      <c r="D32" s="13" t="s">
        <v>230</v>
      </c>
      <c r="E32" s="13" t="s">
        <v>231</v>
      </c>
      <c r="F32" s="15" t="s">
        <v>266</v>
      </c>
      <c r="G32" s="13" t="s">
        <v>239</v>
      </c>
      <c r="H32" s="13" t="s">
        <v>297</v>
      </c>
      <c r="I32" s="13"/>
      <c r="J32" s="13"/>
      <c r="K32" s="13" t="s">
        <v>68</v>
      </c>
      <c r="L32" s="14">
        <v>301</v>
      </c>
      <c r="M32" s="13"/>
      <c r="N32" s="13" t="s">
        <v>230</v>
      </c>
      <c r="O32" s="13" t="str">
        <f>HYPERLINK("https://ceds.ed.gov/cedselementdetails.aspx?termid=3659")</f>
        <v>https://ceds.ed.gov/cedselementdetails.aspx?termid=3659</v>
      </c>
    </row>
    <row r="33" spans="1:15" ht="240">
      <c r="A33" s="13" t="s">
        <v>292</v>
      </c>
      <c r="B33" s="13" t="s">
        <v>398</v>
      </c>
      <c r="C33" s="13" t="s">
        <v>391</v>
      </c>
      <c r="D33" s="13" t="s">
        <v>140</v>
      </c>
      <c r="E33" s="13" t="s">
        <v>141</v>
      </c>
      <c r="F33" s="15" t="s">
        <v>266</v>
      </c>
      <c r="G33" s="13" t="s">
        <v>239</v>
      </c>
      <c r="H33" s="13" t="s">
        <v>297</v>
      </c>
      <c r="I33" s="13"/>
      <c r="J33" s="13"/>
      <c r="K33" s="13" t="s">
        <v>68</v>
      </c>
      <c r="L33" s="14">
        <v>144</v>
      </c>
      <c r="M33" s="13"/>
      <c r="N33" s="13" t="s">
        <v>142</v>
      </c>
      <c r="O33" s="13" t="str">
        <f>HYPERLINK("https://ceds.ed.gov/cedselementdetails.aspx?termid=3144")</f>
        <v>https://ceds.ed.gov/cedselementdetails.aspx?termid=3144</v>
      </c>
    </row>
    <row r="34" spans="1:15" ht="270">
      <c r="A34" s="13" t="s">
        <v>292</v>
      </c>
      <c r="B34" s="13" t="s">
        <v>398</v>
      </c>
      <c r="C34" s="13" t="s">
        <v>281</v>
      </c>
      <c r="D34" s="13" t="s">
        <v>79</v>
      </c>
      <c r="E34" s="13" t="s">
        <v>80</v>
      </c>
      <c r="F34" s="13" t="s">
        <v>235</v>
      </c>
      <c r="G34" s="13" t="s">
        <v>29</v>
      </c>
      <c r="H34" s="13" t="s">
        <v>2</v>
      </c>
      <c r="I34" s="13"/>
      <c r="J34" s="13" t="s">
        <v>81</v>
      </c>
      <c r="K34" s="13"/>
      <c r="L34" s="14">
        <v>84</v>
      </c>
      <c r="M34" s="13" t="s">
        <v>82</v>
      </c>
      <c r="N34" s="13" t="s">
        <v>83</v>
      </c>
      <c r="O34" s="13" t="str">
        <f>HYPERLINK("https://ceds.ed.gov/cedselementdetails.aspx?termid=3084")</f>
        <v>https://ceds.ed.gov/cedselementdetails.aspx?termid=3084</v>
      </c>
    </row>
    <row r="35" spans="1:15" ht="45">
      <c r="A35" s="13" t="s">
        <v>292</v>
      </c>
      <c r="B35" s="13" t="s">
        <v>398</v>
      </c>
      <c r="C35" s="13" t="s">
        <v>281</v>
      </c>
      <c r="D35" s="13" t="s">
        <v>92</v>
      </c>
      <c r="E35" s="13" t="s">
        <v>93</v>
      </c>
      <c r="F35" s="13" t="s">
        <v>235</v>
      </c>
      <c r="G35" s="13" t="s">
        <v>29</v>
      </c>
      <c r="H35" s="13"/>
      <c r="I35" s="13"/>
      <c r="J35" s="13"/>
      <c r="K35" s="13"/>
      <c r="L35" s="14">
        <v>577</v>
      </c>
      <c r="M35" s="13"/>
      <c r="N35" s="13" t="s">
        <v>94</v>
      </c>
      <c r="O35" s="13" t="str">
        <f>HYPERLINK("https://ceds.ed.gov/cedselementdetails.aspx?termid=3569")</f>
        <v>https://ceds.ed.gov/cedselementdetails.aspx?termid=3569</v>
      </c>
    </row>
    <row r="36" spans="1:15" ht="135">
      <c r="A36" s="13" t="s">
        <v>292</v>
      </c>
      <c r="B36" s="13" t="s">
        <v>398</v>
      </c>
      <c r="C36" s="13" t="s">
        <v>281</v>
      </c>
      <c r="D36" s="13" t="s">
        <v>95</v>
      </c>
      <c r="E36" s="13" t="s">
        <v>96</v>
      </c>
      <c r="F36" s="13" t="s">
        <v>235</v>
      </c>
      <c r="G36" s="13"/>
      <c r="H36" s="13" t="s">
        <v>3</v>
      </c>
      <c r="I36" s="13"/>
      <c r="J36" s="13"/>
      <c r="K36" s="13"/>
      <c r="L36" s="14">
        <v>776</v>
      </c>
      <c r="M36" s="13"/>
      <c r="N36" s="13" t="s">
        <v>97</v>
      </c>
      <c r="O36" s="13" t="str">
        <f>HYPERLINK("https://ceds.ed.gov/cedselementdetails.aspx?termid=3759")</f>
        <v>https://ceds.ed.gov/cedselementdetails.aspx?termid=3759</v>
      </c>
    </row>
    <row r="37" spans="1:15" ht="285">
      <c r="A37" s="13" t="s">
        <v>292</v>
      </c>
      <c r="B37" s="13" t="s">
        <v>398</v>
      </c>
      <c r="C37" s="13" t="s">
        <v>281</v>
      </c>
      <c r="D37" s="13" t="s">
        <v>143</v>
      </c>
      <c r="E37" s="13" t="s">
        <v>144</v>
      </c>
      <c r="F37" s="13" t="s">
        <v>235</v>
      </c>
      <c r="G37" s="13" t="s">
        <v>250</v>
      </c>
      <c r="H37" s="13"/>
      <c r="I37" s="13"/>
      <c r="J37" s="13"/>
      <c r="K37" s="13"/>
      <c r="L37" s="14">
        <v>151</v>
      </c>
      <c r="M37" s="13"/>
      <c r="N37" s="13" t="s">
        <v>145</v>
      </c>
      <c r="O37" s="13" t="str">
        <f>HYPERLINK("https://ceds.ed.gov/cedselementdetails.aspx?termid=3151")</f>
        <v>https://ceds.ed.gov/cedselementdetails.aspx?termid=3151</v>
      </c>
    </row>
    <row r="38" spans="1:15" ht="180">
      <c r="A38" s="13" t="s">
        <v>292</v>
      </c>
      <c r="B38" s="13" t="s">
        <v>398</v>
      </c>
      <c r="C38" s="13" t="s">
        <v>281</v>
      </c>
      <c r="D38" s="13" t="s">
        <v>154</v>
      </c>
      <c r="E38" s="13" t="s">
        <v>155</v>
      </c>
      <c r="F38" s="13" t="s">
        <v>235</v>
      </c>
      <c r="G38" s="13"/>
      <c r="H38" s="13" t="s">
        <v>3</v>
      </c>
      <c r="I38" s="13"/>
      <c r="J38" s="13"/>
      <c r="K38" s="13"/>
      <c r="L38" s="14">
        <v>775</v>
      </c>
      <c r="M38" s="13"/>
      <c r="N38" s="13" t="s">
        <v>156</v>
      </c>
      <c r="O38" s="13" t="str">
        <f>HYPERLINK("https://ceds.ed.gov/cedselementdetails.aspx?termid=3758")</f>
        <v>https://ceds.ed.gov/cedselementdetails.aspx?termid=3758</v>
      </c>
    </row>
    <row r="39" spans="1:15" ht="75">
      <c r="A39" s="13" t="s">
        <v>292</v>
      </c>
      <c r="B39" s="13" t="s">
        <v>398</v>
      </c>
      <c r="C39" s="13" t="s">
        <v>281</v>
      </c>
      <c r="D39" s="13" t="s">
        <v>186</v>
      </c>
      <c r="E39" s="13" t="s">
        <v>187</v>
      </c>
      <c r="F39" s="13" t="s">
        <v>235</v>
      </c>
      <c r="G39" s="13"/>
      <c r="H39" s="13" t="s">
        <v>3</v>
      </c>
      <c r="I39" s="13"/>
      <c r="J39" s="13"/>
      <c r="K39" s="13"/>
      <c r="L39" s="14">
        <v>777</v>
      </c>
      <c r="M39" s="13"/>
      <c r="N39" s="13" t="s">
        <v>188</v>
      </c>
      <c r="O39" s="13" t="str">
        <f>HYPERLINK("https://ceds.ed.gov/cedselementdetails.aspx?termid=3760")</f>
        <v>https://ceds.ed.gov/cedselementdetails.aspx?termid=3760</v>
      </c>
    </row>
    <row r="40" spans="1:15" ht="90">
      <c r="A40" s="13" t="s">
        <v>292</v>
      </c>
      <c r="B40" s="13" t="s">
        <v>398</v>
      </c>
      <c r="C40" s="13" t="s">
        <v>281</v>
      </c>
      <c r="D40" s="13" t="s">
        <v>189</v>
      </c>
      <c r="E40" s="13" t="s">
        <v>190</v>
      </c>
      <c r="F40" s="13" t="s">
        <v>235</v>
      </c>
      <c r="G40" s="13"/>
      <c r="H40" s="13" t="s">
        <v>3</v>
      </c>
      <c r="I40" s="13"/>
      <c r="J40" s="13"/>
      <c r="K40" s="13"/>
      <c r="L40" s="14">
        <v>778</v>
      </c>
      <c r="M40" s="13"/>
      <c r="N40" s="13" t="s">
        <v>191</v>
      </c>
      <c r="O40" s="13" t="str">
        <f>HYPERLINK("https://ceds.ed.gov/cedselementdetails.aspx?termid=3761")</f>
        <v>https://ceds.ed.gov/cedselementdetails.aspx?termid=3761</v>
      </c>
    </row>
    <row r="41" spans="1:15" ht="105">
      <c r="A41" s="13" t="s">
        <v>292</v>
      </c>
      <c r="B41" s="13" t="s">
        <v>398</v>
      </c>
      <c r="C41" s="13" t="s">
        <v>281</v>
      </c>
      <c r="D41" s="13" t="s">
        <v>195</v>
      </c>
      <c r="E41" s="13" t="s">
        <v>196</v>
      </c>
      <c r="F41" s="13" t="s">
        <v>235</v>
      </c>
      <c r="G41" s="13" t="s">
        <v>29</v>
      </c>
      <c r="H41" s="13" t="s">
        <v>2</v>
      </c>
      <c r="I41" s="13"/>
      <c r="J41" s="13" t="s">
        <v>197</v>
      </c>
      <c r="K41" s="13"/>
      <c r="L41" s="14">
        <v>580</v>
      </c>
      <c r="M41" s="13"/>
      <c r="N41" s="13" t="s">
        <v>198</v>
      </c>
      <c r="O41" s="13" t="str">
        <f>HYPERLINK("https://ceds.ed.gov/cedselementdetails.aspx?termid=3573")</f>
        <v>https://ceds.ed.gov/cedselementdetails.aspx?termid=3573</v>
      </c>
    </row>
    <row r="42" spans="1:15" ht="255">
      <c r="A42" s="13" t="s">
        <v>292</v>
      </c>
      <c r="B42" s="13" t="s">
        <v>398</v>
      </c>
      <c r="C42" s="13" t="s">
        <v>393</v>
      </c>
      <c r="D42" s="13" t="s">
        <v>109</v>
      </c>
      <c r="E42" s="13" t="s">
        <v>110</v>
      </c>
      <c r="F42" s="13" t="s">
        <v>245</v>
      </c>
      <c r="G42" s="13"/>
      <c r="H42" s="13" t="s">
        <v>3</v>
      </c>
      <c r="I42" s="13"/>
      <c r="J42" s="13"/>
      <c r="K42" s="13" t="s">
        <v>107</v>
      </c>
      <c r="L42" s="14">
        <v>987</v>
      </c>
      <c r="M42" s="13"/>
      <c r="N42" s="13" t="s">
        <v>111</v>
      </c>
      <c r="O42" s="13" t="str">
        <f>HYPERLINK("https://ceds.ed.gov/cedselementdetails.aspx?termid=3989")</f>
        <v>https://ceds.ed.gov/cedselementdetails.aspx?termid=3989</v>
      </c>
    </row>
    <row r="43" spans="1:15" ht="60">
      <c r="A43" s="13" t="s">
        <v>292</v>
      </c>
      <c r="B43" s="13" t="s">
        <v>398</v>
      </c>
      <c r="C43" s="13" t="s">
        <v>393</v>
      </c>
      <c r="D43" s="13" t="s">
        <v>112</v>
      </c>
      <c r="E43" s="13" t="s">
        <v>113</v>
      </c>
      <c r="F43" s="13" t="s">
        <v>0</v>
      </c>
      <c r="G43" s="13"/>
      <c r="H43" s="13" t="s">
        <v>3</v>
      </c>
      <c r="I43" s="13" t="s">
        <v>114</v>
      </c>
      <c r="J43" s="13"/>
      <c r="K43" s="13"/>
      <c r="L43" s="14">
        <v>1064</v>
      </c>
      <c r="M43" s="13"/>
      <c r="N43" s="13" t="s">
        <v>115</v>
      </c>
      <c r="O43" s="13" t="str">
        <f>HYPERLINK("https://ceds.ed.gov/cedselementdetails.aspx?termid=4070")</f>
        <v>https://ceds.ed.gov/cedselementdetails.aspx?termid=4070</v>
      </c>
    </row>
    <row r="44" spans="1:15" ht="255">
      <c r="A44" s="13" t="s">
        <v>292</v>
      </c>
      <c r="B44" s="13" t="s">
        <v>398</v>
      </c>
      <c r="C44" s="13" t="s">
        <v>393</v>
      </c>
      <c r="D44" s="13" t="s">
        <v>105</v>
      </c>
      <c r="E44" s="13" t="s">
        <v>106</v>
      </c>
      <c r="F44" s="13" t="s">
        <v>245</v>
      </c>
      <c r="G44" s="13"/>
      <c r="H44" s="13" t="s">
        <v>3</v>
      </c>
      <c r="I44" s="13"/>
      <c r="J44" s="13"/>
      <c r="K44" s="13" t="s">
        <v>107</v>
      </c>
      <c r="L44" s="14">
        <v>988</v>
      </c>
      <c r="M44" s="13"/>
      <c r="N44" s="13" t="s">
        <v>108</v>
      </c>
      <c r="O44" s="13" t="str">
        <f>HYPERLINK("https://ceds.ed.gov/cedselementdetails.aspx?termid=3990")</f>
        <v>https://ceds.ed.gov/cedselementdetails.aspx?termid=3990</v>
      </c>
    </row>
    <row r="45" spans="1:15" ht="60">
      <c r="A45" s="13" t="s">
        <v>292</v>
      </c>
      <c r="B45" s="13" t="s">
        <v>398</v>
      </c>
      <c r="C45" s="13" t="s">
        <v>397</v>
      </c>
      <c r="D45" s="13" t="s">
        <v>33</v>
      </c>
      <c r="E45" s="13" t="s">
        <v>34</v>
      </c>
      <c r="F45" s="15" t="s">
        <v>308</v>
      </c>
      <c r="G45" s="13"/>
      <c r="H45" s="13" t="s">
        <v>3</v>
      </c>
      <c r="I45" s="13"/>
      <c r="J45" s="13"/>
      <c r="K45" s="13"/>
      <c r="L45" s="14">
        <v>1077</v>
      </c>
      <c r="M45" s="13"/>
      <c r="N45" s="13" t="s">
        <v>35</v>
      </c>
      <c r="O45" s="13" t="str">
        <f>HYPERLINK("https://ceds.ed.gov/cedselementdetails.aspx?termid=3765")</f>
        <v>https://ceds.ed.gov/cedselementdetails.aspx?termid=3765</v>
      </c>
    </row>
    <row r="46" spans="1:15" ht="45">
      <c r="A46" s="13" t="s">
        <v>292</v>
      </c>
      <c r="B46" s="13" t="s">
        <v>398</v>
      </c>
      <c r="C46" s="13" t="s">
        <v>397</v>
      </c>
      <c r="D46" s="13" t="s">
        <v>116</v>
      </c>
      <c r="E46" s="13" t="s">
        <v>117</v>
      </c>
      <c r="F46" s="13" t="s">
        <v>0</v>
      </c>
      <c r="G46" s="13" t="s">
        <v>240</v>
      </c>
      <c r="H46" s="13"/>
      <c r="I46" s="13" t="s">
        <v>4</v>
      </c>
      <c r="J46" s="13"/>
      <c r="K46" s="13"/>
      <c r="L46" s="14">
        <v>324</v>
      </c>
      <c r="M46" s="13"/>
      <c r="N46" s="13" t="s">
        <v>118</v>
      </c>
      <c r="O46" s="13" t="str">
        <f>HYPERLINK("https://ceds.ed.gov/cedselementdetails.aspx?termid=3324")</f>
        <v>https://ceds.ed.gov/cedselementdetails.aspx?termid=3324</v>
      </c>
    </row>
    <row r="47" spans="1:15" ht="60">
      <c r="A47" s="13" t="s">
        <v>292</v>
      </c>
      <c r="B47" s="13" t="s">
        <v>398</v>
      </c>
      <c r="C47" s="13" t="s">
        <v>397</v>
      </c>
      <c r="D47" s="13" t="s">
        <v>119</v>
      </c>
      <c r="E47" s="13" t="s">
        <v>120</v>
      </c>
      <c r="F47" s="13" t="s">
        <v>0</v>
      </c>
      <c r="G47" s="13" t="s">
        <v>1</v>
      </c>
      <c r="H47" s="13" t="s">
        <v>297</v>
      </c>
      <c r="I47" s="13" t="s">
        <v>4</v>
      </c>
      <c r="J47" s="13"/>
      <c r="K47" s="13"/>
      <c r="L47" s="14">
        <v>107</v>
      </c>
      <c r="M47" s="13"/>
      <c r="N47" s="13" t="s">
        <v>121</v>
      </c>
      <c r="O47" s="13" t="str">
        <f>HYPERLINK("https://ceds.ed.gov/cedselementdetails.aspx?termid=3107")</f>
        <v>https://ceds.ed.gov/cedselementdetails.aspx?termid=3107</v>
      </c>
    </row>
    <row r="48" spans="1:15" ht="210">
      <c r="A48" s="13" t="s">
        <v>292</v>
      </c>
      <c r="B48" s="13" t="s">
        <v>398</v>
      </c>
      <c r="C48" s="13" t="s">
        <v>397</v>
      </c>
      <c r="D48" s="13" t="s">
        <v>42</v>
      </c>
      <c r="E48" s="13" t="s">
        <v>43</v>
      </c>
      <c r="F48" s="15" t="s">
        <v>310</v>
      </c>
      <c r="G48" s="13"/>
      <c r="H48" s="13" t="s">
        <v>3</v>
      </c>
      <c r="I48" s="13"/>
      <c r="J48" s="13"/>
      <c r="K48" s="13"/>
      <c r="L48" s="14">
        <v>782</v>
      </c>
      <c r="M48" s="13"/>
      <c r="N48" s="13" t="s">
        <v>44</v>
      </c>
      <c r="O48" s="13" t="str">
        <f>HYPERLINK("https://ceds.ed.gov/cedselementdetails.aspx?termid=3766")</f>
        <v>https://ceds.ed.gov/cedselementdetails.aspx?termid=3766</v>
      </c>
    </row>
    <row r="49" spans="1:15" ht="270">
      <c r="A49" s="13" t="s">
        <v>292</v>
      </c>
      <c r="B49" s="13" t="s">
        <v>398</v>
      </c>
      <c r="C49" s="13" t="s">
        <v>397</v>
      </c>
      <c r="D49" s="13" t="s">
        <v>60</v>
      </c>
      <c r="E49" s="13" t="s">
        <v>61</v>
      </c>
      <c r="F49" s="15" t="s">
        <v>265</v>
      </c>
      <c r="G49" s="13"/>
      <c r="H49" s="13" t="s">
        <v>3</v>
      </c>
      <c r="I49" s="13"/>
      <c r="J49" s="13"/>
      <c r="K49" s="13"/>
      <c r="L49" s="14">
        <v>779</v>
      </c>
      <c r="M49" s="13"/>
      <c r="N49" s="13" t="s">
        <v>62</v>
      </c>
      <c r="O49" s="13" t="str">
        <f>HYPERLINK("https://ceds.ed.gov/cedselementdetails.aspx?termid=3763")</f>
        <v>https://ceds.ed.gov/cedselementdetails.aspx?termid=3763</v>
      </c>
    </row>
    <row r="50" spans="1:15" ht="270">
      <c r="A50" s="13" t="s">
        <v>292</v>
      </c>
      <c r="B50" s="13" t="s">
        <v>398</v>
      </c>
      <c r="C50" s="13" t="s">
        <v>397</v>
      </c>
      <c r="D50" s="13" t="s">
        <v>63</v>
      </c>
      <c r="E50" s="13" t="s">
        <v>64</v>
      </c>
      <c r="F50" s="15" t="s">
        <v>265</v>
      </c>
      <c r="G50" s="13"/>
      <c r="H50" s="13" t="s">
        <v>3</v>
      </c>
      <c r="I50" s="13"/>
      <c r="J50" s="13"/>
      <c r="K50" s="13"/>
      <c r="L50" s="14">
        <v>780</v>
      </c>
      <c r="M50" s="13"/>
      <c r="N50" s="13" t="s">
        <v>65</v>
      </c>
      <c r="O50" s="13" t="str">
        <f>HYPERLINK("https://ceds.ed.gov/cedselementdetails.aspx?termid=3764")</f>
        <v>https://ceds.ed.gov/cedselementdetails.aspx?termid=3764</v>
      </c>
    </row>
    <row r="51" spans="1:15" ht="195">
      <c r="A51" s="13" t="s">
        <v>292</v>
      </c>
      <c r="B51" s="13" t="s">
        <v>398</v>
      </c>
      <c r="C51" s="13" t="s">
        <v>397</v>
      </c>
      <c r="D51" s="13" t="s">
        <v>129</v>
      </c>
      <c r="E51" s="13" t="s">
        <v>130</v>
      </c>
      <c r="F51" s="15" t="s">
        <v>269</v>
      </c>
      <c r="G51" s="13"/>
      <c r="H51" s="13" t="s">
        <v>3</v>
      </c>
      <c r="I51" s="13"/>
      <c r="J51" s="13"/>
      <c r="K51" s="13"/>
      <c r="L51" s="14">
        <v>1079</v>
      </c>
      <c r="M51" s="13"/>
      <c r="N51" s="13" t="s">
        <v>131</v>
      </c>
      <c r="O51" s="13" t="str">
        <f>HYPERLINK("https://ceds.ed.gov/cedselementdetails.aspx?termid=3767")</f>
        <v>https://ceds.ed.gov/cedselementdetails.aspx?termid=3767</v>
      </c>
    </row>
    <row r="52" spans="1:15" ht="120">
      <c r="A52" s="13" t="s">
        <v>292</v>
      </c>
      <c r="B52" s="13" t="s">
        <v>398</v>
      </c>
      <c r="C52" s="13" t="s">
        <v>397</v>
      </c>
      <c r="D52" s="13" t="s">
        <v>36</v>
      </c>
      <c r="E52" s="13" t="s">
        <v>37</v>
      </c>
      <c r="F52" s="15" t="s">
        <v>261</v>
      </c>
      <c r="G52" s="13"/>
      <c r="H52" s="13" t="s">
        <v>3</v>
      </c>
      <c r="I52" s="13"/>
      <c r="J52" s="13"/>
      <c r="K52" s="13"/>
      <c r="L52" s="14">
        <v>784</v>
      </c>
      <c r="M52" s="13"/>
      <c r="N52" s="13" t="s">
        <v>38</v>
      </c>
      <c r="O52" s="13" t="str">
        <f>HYPERLINK("https://ceds.ed.gov/cedselementdetails.aspx?termid=3768")</f>
        <v>https://ceds.ed.gov/cedselementdetails.aspx?termid=3768</v>
      </c>
    </row>
    <row r="53" spans="1:15" ht="75">
      <c r="A53" s="13" t="s">
        <v>292</v>
      </c>
      <c r="B53" s="13" t="s">
        <v>398</v>
      </c>
      <c r="C53" s="13" t="s">
        <v>397</v>
      </c>
      <c r="D53" s="13" t="s">
        <v>39</v>
      </c>
      <c r="E53" s="13" t="s">
        <v>40</v>
      </c>
      <c r="F53" s="13" t="s">
        <v>0</v>
      </c>
      <c r="G53" s="13"/>
      <c r="H53" s="13" t="s">
        <v>3</v>
      </c>
      <c r="I53" s="13" t="s">
        <v>4</v>
      </c>
      <c r="J53" s="13"/>
      <c r="K53" s="13"/>
      <c r="L53" s="14">
        <v>1081</v>
      </c>
      <c r="M53" s="13"/>
      <c r="N53" s="13" t="s">
        <v>41</v>
      </c>
      <c r="O53" s="13" t="str">
        <f>HYPERLINK("https://ceds.ed.gov/cedselementdetails.aspx?termid=3769")</f>
        <v>https://ceds.ed.gov/cedselementdetails.aspx?termid=3769</v>
      </c>
    </row>
    <row r="54" spans="1:15" ht="45">
      <c r="A54" s="13" t="s">
        <v>292</v>
      </c>
      <c r="B54" s="13" t="s">
        <v>398</v>
      </c>
      <c r="C54" s="13" t="s">
        <v>397</v>
      </c>
      <c r="D54" s="13" t="s">
        <v>182</v>
      </c>
      <c r="E54" s="13" t="s">
        <v>183</v>
      </c>
      <c r="F54" s="13" t="s">
        <v>0</v>
      </c>
      <c r="G54" s="13"/>
      <c r="H54" s="13" t="s">
        <v>3</v>
      </c>
      <c r="I54" s="13" t="s">
        <v>184</v>
      </c>
      <c r="J54" s="13"/>
      <c r="K54" s="13"/>
      <c r="L54" s="14">
        <v>790</v>
      </c>
      <c r="M54" s="13"/>
      <c r="N54" s="13" t="s">
        <v>185</v>
      </c>
      <c r="O54" s="13" t="str">
        <f>HYPERLINK("https://ceds.ed.gov/cedselementdetails.aspx?termid=3776")</f>
        <v>https://ceds.ed.gov/cedselementdetails.aspx?termid=3776</v>
      </c>
    </row>
    <row r="55" spans="1:15" ht="409.5">
      <c r="A55" s="13" t="s">
        <v>292</v>
      </c>
      <c r="B55" s="13" t="s">
        <v>398</v>
      </c>
      <c r="C55" s="13" t="s">
        <v>396</v>
      </c>
      <c r="D55" s="13" t="s">
        <v>136</v>
      </c>
      <c r="E55" s="13" t="s">
        <v>137</v>
      </c>
      <c r="F55" s="15" t="s">
        <v>361</v>
      </c>
      <c r="G55" s="13" t="s">
        <v>249</v>
      </c>
      <c r="H55" s="13" t="s">
        <v>2</v>
      </c>
      <c r="I55" s="13"/>
      <c r="J55" s="13" t="s">
        <v>138</v>
      </c>
      <c r="K55" s="13"/>
      <c r="L55" s="14">
        <v>141</v>
      </c>
      <c r="M55" s="13"/>
      <c r="N55" s="13" t="s">
        <v>139</v>
      </c>
      <c r="O55" s="13" t="str">
        <f>HYPERLINK("https://ceds.ed.gov/cedselementdetails.aspx?termid=3141")</f>
        <v>https://ceds.ed.gov/cedselementdetails.aspx?termid=3141</v>
      </c>
    </row>
    <row r="56" spans="1:15" ht="285">
      <c r="A56" s="13" t="s">
        <v>292</v>
      </c>
      <c r="B56" s="13" t="s">
        <v>398</v>
      </c>
      <c r="C56" s="13" t="s">
        <v>396</v>
      </c>
      <c r="D56" s="13" t="s">
        <v>133</v>
      </c>
      <c r="E56" s="13" t="s">
        <v>134</v>
      </c>
      <c r="F56" s="15" t="s">
        <v>270</v>
      </c>
      <c r="G56" s="13" t="s">
        <v>248</v>
      </c>
      <c r="H56" s="13" t="s">
        <v>297</v>
      </c>
      <c r="I56" s="13"/>
      <c r="J56" s="13"/>
      <c r="K56" s="13"/>
      <c r="L56" s="14">
        <v>138</v>
      </c>
      <c r="M56" s="13"/>
      <c r="N56" s="13" t="s">
        <v>135</v>
      </c>
      <c r="O56" s="13" t="str">
        <f>HYPERLINK("https://ceds.ed.gov/cedselementdetails.aspx?termid=3138")</f>
        <v>https://ceds.ed.gov/cedselementdetails.aspx?termid=3138</v>
      </c>
    </row>
    <row r="57" spans="1:15" ht="135">
      <c r="A57" s="13" t="s">
        <v>292</v>
      </c>
      <c r="B57" s="13" t="s">
        <v>398</v>
      </c>
      <c r="C57" s="13" t="s">
        <v>396</v>
      </c>
      <c r="D57" s="13" t="s">
        <v>88</v>
      </c>
      <c r="E57" s="13" t="s">
        <v>89</v>
      </c>
      <c r="F57" s="13" t="s">
        <v>0</v>
      </c>
      <c r="G57" s="13" t="s">
        <v>244</v>
      </c>
      <c r="H57" s="13" t="s">
        <v>297</v>
      </c>
      <c r="I57" s="13" t="s">
        <v>90</v>
      </c>
      <c r="J57" s="13"/>
      <c r="K57" s="13"/>
      <c r="L57" s="14">
        <v>81</v>
      </c>
      <c r="M57" s="13"/>
      <c r="N57" s="13" t="s">
        <v>91</v>
      </c>
      <c r="O57" s="13" t="str">
        <f>HYPERLINK("https://ceds.ed.gov/cedselementdetails.aspx?termid=3081")</f>
        <v>https://ceds.ed.gov/cedselementdetails.aspx?termid=3081</v>
      </c>
    </row>
    <row r="58" spans="1:15" ht="105">
      <c r="A58" s="13" t="s">
        <v>292</v>
      </c>
      <c r="B58" s="13" t="s">
        <v>398</v>
      </c>
      <c r="C58" s="13" t="s">
        <v>396</v>
      </c>
      <c r="D58" s="13" t="s">
        <v>369</v>
      </c>
      <c r="E58" s="13" t="s">
        <v>370</v>
      </c>
      <c r="F58" s="15" t="s">
        <v>371</v>
      </c>
      <c r="G58" s="13"/>
      <c r="H58" s="13" t="s">
        <v>3</v>
      </c>
      <c r="I58" s="13"/>
      <c r="J58" s="13"/>
      <c r="K58" s="13"/>
      <c r="L58" s="14">
        <v>783</v>
      </c>
      <c r="M58" s="13"/>
      <c r="N58" s="13" t="s">
        <v>373</v>
      </c>
      <c r="O58" s="13" t="str">
        <f>HYPERLINK("https://ceds.ed.gov/cedselementdetails.aspx?termid=3780")</f>
        <v>https://ceds.ed.gov/cedselementdetails.aspx?termid=3780</v>
      </c>
    </row>
    <row r="59" spans="1:15" ht="195">
      <c r="A59" s="13" t="s">
        <v>292</v>
      </c>
      <c r="B59" s="13" t="s">
        <v>294</v>
      </c>
      <c r="C59" s="13" t="s">
        <v>386</v>
      </c>
      <c r="D59" s="13" t="s">
        <v>122</v>
      </c>
      <c r="E59" s="13" t="s">
        <v>123</v>
      </c>
      <c r="F59" s="13" t="s">
        <v>0</v>
      </c>
      <c r="G59" s="13" t="s">
        <v>246</v>
      </c>
      <c r="H59" s="13" t="s">
        <v>297</v>
      </c>
      <c r="I59" s="13" t="s">
        <v>73</v>
      </c>
      <c r="J59" s="13"/>
      <c r="K59" s="13" t="s">
        <v>124</v>
      </c>
      <c r="L59" s="14">
        <v>115</v>
      </c>
      <c r="M59" s="13"/>
      <c r="N59" s="13" t="s">
        <v>125</v>
      </c>
      <c r="O59" s="13" t="str">
        <f>HYPERLINK("https://ceds.ed.gov/cedselementdetails.aspx?termid=3115")</f>
        <v>https://ceds.ed.gov/cedselementdetails.aspx?termid=3115</v>
      </c>
    </row>
    <row r="60" spans="1:15" ht="195">
      <c r="A60" s="13" t="s">
        <v>292</v>
      </c>
      <c r="B60" s="13" t="s">
        <v>294</v>
      </c>
      <c r="C60" s="13" t="s">
        <v>386</v>
      </c>
      <c r="D60" s="13" t="s">
        <v>157</v>
      </c>
      <c r="E60" s="13" t="s">
        <v>158</v>
      </c>
      <c r="F60" s="13" t="s">
        <v>0</v>
      </c>
      <c r="G60" s="13" t="s">
        <v>246</v>
      </c>
      <c r="H60" s="13" t="s">
        <v>297</v>
      </c>
      <c r="I60" s="13" t="s">
        <v>73</v>
      </c>
      <c r="J60" s="13"/>
      <c r="K60" s="13" t="s">
        <v>124</v>
      </c>
      <c r="L60" s="14">
        <v>184</v>
      </c>
      <c r="M60" s="13"/>
      <c r="N60" s="13" t="s">
        <v>159</v>
      </c>
      <c r="O60" s="13" t="str">
        <f>HYPERLINK("https://ceds.ed.gov/cedselementdetails.aspx?termid=3184")</f>
        <v>https://ceds.ed.gov/cedselementdetails.aspx?termid=3184</v>
      </c>
    </row>
    <row r="61" spans="1:15" ht="195">
      <c r="A61" s="13" t="s">
        <v>292</v>
      </c>
      <c r="B61" s="13" t="s">
        <v>294</v>
      </c>
      <c r="C61" s="13" t="s">
        <v>386</v>
      </c>
      <c r="D61" s="13" t="s">
        <v>146</v>
      </c>
      <c r="E61" s="13" t="s">
        <v>147</v>
      </c>
      <c r="F61" s="13" t="s">
        <v>0</v>
      </c>
      <c r="G61" s="13" t="s">
        <v>246</v>
      </c>
      <c r="H61" s="13" t="s">
        <v>297</v>
      </c>
      <c r="I61" s="13" t="s">
        <v>73</v>
      </c>
      <c r="J61" s="13"/>
      <c r="K61" s="13" t="s">
        <v>124</v>
      </c>
      <c r="L61" s="14">
        <v>172</v>
      </c>
      <c r="M61" s="13" t="s">
        <v>148</v>
      </c>
      <c r="N61" s="13" t="s">
        <v>149</v>
      </c>
      <c r="O61" s="13" t="str">
        <f>HYPERLINK("https://ceds.ed.gov/cedselementdetails.aspx?termid=3172")</f>
        <v>https://ceds.ed.gov/cedselementdetails.aspx?termid=3172</v>
      </c>
    </row>
    <row r="62" spans="1:15" ht="150">
      <c r="A62" s="13" t="s">
        <v>292</v>
      </c>
      <c r="B62" s="13" t="s">
        <v>294</v>
      </c>
      <c r="C62" s="13" t="s">
        <v>386</v>
      </c>
      <c r="D62" s="13" t="s">
        <v>126</v>
      </c>
      <c r="E62" s="13" t="s">
        <v>127</v>
      </c>
      <c r="F62" s="13" t="s">
        <v>0</v>
      </c>
      <c r="G62" s="13" t="s">
        <v>247</v>
      </c>
      <c r="H62" s="13" t="s">
        <v>297</v>
      </c>
      <c r="I62" s="13" t="s">
        <v>87</v>
      </c>
      <c r="J62" s="13"/>
      <c r="K62" s="13" t="s">
        <v>124</v>
      </c>
      <c r="L62" s="14">
        <v>121</v>
      </c>
      <c r="M62" s="13"/>
      <c r="N62" s="13" t="s">
        <v>128</v>
      </c>
      <c r="O62" s="13" t="str">
        <f>HYPERLINK("https://ceds.ed.gov/cedselementdetails.aspx?termid=3121")</f>
        <v>https://ceds.ed.gov/cedselementdetails.aspx?termid=3121</v>
      </c>
    </row>
    <row r="63" spans="1:15" ht="105">
      <c r="A63" s="13" t="s">
        <v>292</v>
      </c>
      <c r="B63" s="13" t="s">
        <v>294</v>
      </c>
      <c r="C63" s="13" t="s">
        <v>386</v>
      </c>
      <c r="D63" s="13" t="s">
        <v>175</v>
      </c>
      <c r="E63" s="13" t="s">
        <v>176</v>
      </c>
      <c r="F63" s="13" t="s">
        <v>0</v>
      </c>
      <c r="G63" s="13" t="s">
        <v>253</v>
      </c>
      <c r="H63" s="13" t="s">
        <v>297</v>
      </c>
      <c r="I63" s="13" t="s">
        <v>10</v>
      </c>
      <c r="J63" s="13"/>
      <c r="K63" s="13"/>
      <c r="L63" s="14">
        <v>212</v>
      </c>
      <c r="M63" s="13" t="s">
        <v>177</v>
      </c>
      <c r="N63" s="13" t="s">
        <v>178</v>
      </c>
      <c r="O63" s="13" t="str">
        <f>HYPERLINK("https://ceds.ed.gov/cedselementdetails.aspx?termid=3212")</f>
        <v>https://ceds.ed.gov/cedselementdetails.aspx?termid=3212</v>
      </c>
    </row>
    <row r="64" spans="1:15" ht="150">
      <c r="A64" s="13" t="s">
        <v>292</v>
      </c>
      <c r="B64" s="13" t="s">
        <v>294</v>
      </c>
      <c r="C64" s="13" t="s">
        <v>387</v>
      </c>
      <c r="D64" s="13" t="s">
        <v>166</v>
      </c>
      <c r="E64" s="13" t="s">
        <v>167</v>
      </c>
      <c r="F64" s="13" t="s">
        <v>0</v>
      </c>
      <c r="G64" s="13" t="s">
        <v>247</v>
      </c>
      <c r="H64" s="13" t="s">
        <v>297</v>
      </c>
      <c r="I64" s="13" t="s">
        <v>7</v>
      </c>
      <c r="J64" s="13"/>
      <c r="K64" s="13"/>
      <c r="L64" s="14">
        <v>206</v>
      </c>
      <c r="M64" s="13"/>
      <c r="N64" s="13" t="s">
        <v>168</v>
      </c>
      <c r="O64" s="13" t="str">
        <f>HYPERLINK("https://ceds.ed.gov/cedselementdetails.aspx?termid=3206")</f>
        <v>https://ceds.ed.gov/cedselementdetails.aspx?termid=3206</v>
      </c>
    </row>
    <row r="65" spans="1:15" ht="90">
      <c r="A65" s="13" t="s">
        <v>292</v>
      </c>
      <c r="B65" s="13" t="s">
        <v>294</v>
      </c>
      <c r="C65" s="13" t="s">
        <v>387</v>
      </c>
      <c r="D65" s="13" t="s">
        <v>169</v>
      </c>
      <c r="E65" s="13" t="s">
        <v>170</v>
      </c>
      <c r="F65" s="15" t="s">
        <v>272</v>
      </c>
      <c r="G65" s="13" t="s">
        <v>252</v>
      </c>
      <c r="H65" s="13" t="s">
        <v>297</v>
      </c>
      <c r="I65" s="13" t="s">
        <v>10</v>
      </c>
      <c r="J65" s="13"/>
      <c r="K65" s="13"/>
      <c r="L65" s="14">
        <v>634</v>
      </c>
      <c r="M65" s="13"/>
      <c r="N65" s="13" t="s">
        <v>171</v>
      </c>
      <c r="O65" s="13" t="str">
        <f>HYPERLINK("https://ceds.ed.gov/cedselementdetails.aspx?termid=3627")</f>
        <v>https://ceds.ed.gov/cedselementdetails.aspx?termid=3627</v>
      </c>
    </row>
    <row r="66" spans="1:15" ht="150">
      <c r="A66" s="13" t="s">
        <v>292</v>
      </c>
      <c r="B66" s="13" t="s">
        <v>294</v>
      </c>
      <c r="C66" s="13" t="s">
        <v>388</v>
      </c>
      <c r="D66" s="13" t="s">
        <v>209</v>
      </c>
      <c r="E66" s="13" t="s">
        <v>210</v>
      </c>
      <c r="F66" s="13" t="s">
        <v>0</v>
      </c>
      <c r="G66" s="13" t="s">
        <v>257</v>
      </c>
      <c r="H66" s="13" t="s">
        <v>2</v>
      </c>
      <c r="I66" s="13" t="s">
        <v>10</v>
      </c>
      <c r="J66" s="13" t="s">
        <v>211</v>
      </c>
      <c r="K66" s="13"/>
      <c r="L66" s="14">
        <v>1070</v>
      </c>
      <c r="M66" s="13"/>
      <c r="N66" s="13" t="s">
        <v>212</v>
      </c>
      <c r="O66" s="13" t="str">
        <f>HYPERLINK("https://ceds.ed.gov/cedselementdetails.aspx?termid=3156")</f>
        <v>https://ceds.ed.gov/cedselementdetails.aspx?termid=3156</v>
      </c>
    </row>
    <row r="67" spans="1:15" ht="345">
      <c r="A67" s="13" t="s">
        <v>292</v>
      </c>
      <c r="B67" s="13" t="s">
        <v>294</v>
      </c>
      <c r="C67" s="13" t="s">
        <v>388</v>
      </c>
      <c r="D67" s="13" t="s">
        <v>205</v>
      </c>
      <c r="E67" s="13" t="s">
        <v>206</v>
      </c>
      <c r="F67" s="15" t="s">
        <v>275</v>
      </c>
      <c r="G67" s="13" t="s">
        <v>256</v>
      </c>
      <c r="H67" s="13" t="s">
        <v>2</v>
      </c>
      <c r="I67" s="13"/>
      <c r="J67" s="13" t="s">
        <v>207</v>
      </c>
      <c r="K67" s="13"/>
      <c r="L67" s="14">
        <v>1074</v>
      </c>
      <c r="M67" s="13"/>
      <c r="N67" s="13" t="s">
        <v>208</v>
      </c>
      <c r="O67" s="13" t="str">
        <f>HYPERLINK("https://ceds.ed.gov/cedselementdetails.aspx?termid=3162")</f>
        <v>https://ceds.ed.gov/cedselementdetails.aspx?termid=3162</v>
      </c>
    </row>
    <row r="68" spans="1:15" ht="390">
      <c r="A68" s="13" t="s">
        <v>292</v>
      </c>
      <c r="B68" s="13" t="s">
        <v>294</v>
      </c>
      <c r="C68" s="13" t="s">
        <v>388</v>
      </c>
      <c r="D68" s="13" t="s">
        <v>199</v>
      </c>
      <c r="E68" s="13" t="s">
        <v>200</v>
      </c>
      <c r="F68" s="13" t="s">
        <v>0</v>
      </c>
      <c r="G68" s="13" t="s">
        <v>255</v>
      </c>
      <c r="H68" s="13" t="s">
        <v>297</v>
      </c>
      <c r="I68" s="13" t="s">
        <v>201</v>
      </c>
      <c r="J68" s="13"/>
      <c r="K68" s="13" t="s">
        <v>202</v>
      </c>
      <c r="L68" s="14">
        <v>259</v>
      </c>
      <c r="M68" s="13" t="s">
        <v>203</v>
      </c>
      <c r="N68" s="13" t="s">
        <v>204</v>
      </c>
      <c r="O68" s="13" t="str">
        <f>HYPERLINK("https://ceds.ed.gov/cedselementdetails.aspx?termid=3259")</f>
        <v>https://ceds.ed.gov/cedselementdetails.aspx?termid=3259</v>
      </c>
    </row>
    <row r="69" spans="1:15" ht="255">
      <c r="A69" s="13" t="s">
        <v>292</v>
      </c>
      <c r="B69" s="13" t="s">
        <v>294</v>
      </c>
      <c r="C69" s="13" t="s">
        <v>388</v>
      </c>
      <c r="D69" s="13" t="s">
        <v>172</v>
      </c>
      <c r="E69" s="13" t="s">
        <v>173</v>
      </c>
      <c r="F69" s="15" t="s">
        <v>273</v>
      </c>
      <c r="G69" s="13"/>
      <c r="H69" s="13" t="s">
        <v>297</v>
      </c>
      <c r="I69" s="13"/>
      <c r="J69" s="13"/>
      <c r="K69" s="13"/>
      <c r="L69" s="14">
        <v>618</v>
      </c>
      <c r="M69" s="13"/>
      <c r="N69" s="13" t="s">
        <v>174</v>
      </c>
      <c r="O69" s="13" t="str">
        <f>HYPERLINK("https://ceds.ed.gov/cedselementdetails.aspx?termid=3611")</f>
        <v>https://ceds.ed.gov/cedselementdetails.aspx?termid=3611</v>
      </c>
    </row>
    <row r="70" spans="1:15" ht="105">
      <c r="A70" s="13" t="s">
        <v>292</v>
      </c>
      <c r="B70" s="13" t="s">
        <v>294</v>
      </c>
      <c r="C70" s="13" t="s">
        <v>389</v>
      </c>
      <c r="D70" s="13" t="s">
        <v>25</v>
      </c>
      <c r="E70" s="13" t="s">
        <v>26</v>
      </c>
      <c r="F70" s="15" t="s">
        <v>260</v>
      </c>
      <c r="G70" s="13" t="s">
        <v>27</v>
      </c>
      <c r="H70" s="13" t="s">
        <v>297</v>
      </c>
      <c r="I70" s="13" t="s">
        <v>10</v>
      </c>
      <c r="J70" s="13"/>
      <c r="K70" s="13"/>
      <c r="L70" s="14">
        <v>722</v>
      </c>
      <c r="M70" s="13"/>
      <c r="N70" s="13" t="s">
        <v>28</v>
      </c>
      <c r="O70" s="13" t="str">
        <f>HYPERLINK("https://ceds.ed.gov/cedselementdetails.aspx?termid=3698")</f>
        <v>https://ceds.ed.gov/cedselementdetails.aspx?termid=3698</v>
      </c>
    </row>
    <row r="71" spans="1:15" ht="225">
      <c r="A71" s="13" t="s">
        <v>292</v>
      </c>
      <c r="B71" s="13" t="s">
        <v>294</v>
      </c>
      <c r="C71" s="13" t="s">
        <v>389</v>
      </c>
      <c r="D71" s="13" t="s">
        <v>22</v>
      </c>
      <c r="E71" s="13" t="s">
        <v>23</v>
      </c>
      <c r="F71" s="13" t="s">
        <v>0</v>
      </c>
      <c r="G71" s="13" t="s">
        <v>237</v>
      </c>
      <c r="H71" s="13" t="s">
        <v>297</v>
      </c>
      <c r="I71" s="13" t="s">
        <v>7</v>
      </c>
      <c r="J71" s="13"/>
      <c r="K71" s="13"/>
      <c r="L71" s="14">
        <v>269</v>
      </c>
      <c r="M71" s="13"/>
      <c r="N71" s="13" t="s">
        <v>24</v>
      </c>
      <c r="O71" s="13" t="str">
        <f>HYPERLINK("https://ceds.ed.gov/cedselementdetails.aspx?termid=3269")</f>
        <v>https://ceds.ed.gov/cedselementdetails.aspx?termid=3269</v>
      </c>
    </row>
    <row r="72" spans="1:15" ht="225">
      <c r="A72" s="13" t="s">
        <v>292</v>
      </c>
      <c r="B72" s="13" t="s">
        <v>294</v>
      </c>
      <c r="C72" s="13" t="s">
        <v>389</v>
      </c>
      <c r="D72" s="13" t="s">
        <v>8</v>
      </c>
      <c r="E72" s="13" t="s">
        <v>9</v>
      </c>
      <c r="F72" s="13" t="s">
        <v>0</v>
      </c>
      <c r="G72" s="13" t="s">
        <v>237</v>
      </c>
      <c r="H72" s="13" t="s">
        <v>297</v>
      </c>
      <c r="I72" s="13" t="s">
        <v>10</v>
      </c>
      <c r="J72" s="13"/>
      <c r="K72" s="13"/>
      <c r="L72" s="14">
        <v>19</v>
      </c>
      <c r="M72" s="13"/>
      <c r="N72" s="13" t="s">
        <v>11</v>
      </c>
      <c r="O72" s="13" t="str">
        <f>HYPERLINK("https://ceds.ed.gov/cedselementdetails.aspx?termid=3019")</f>
        <v>https://ceds.ed.gov/cedselementdetails.aspx?termid=3019</v>
      </c>
    </row>
    <row r="73" spans="1:15" ht="225">
      <c r="A73" s="13" t="s">
        <v>292</v>
      </c>
      <c r="B73" s="13" t="s">
        <v>294</v>
      </c>
      <c r="C73" s="13" t="s">
        <v>389</v>
      </c>
      <c r="D73" s="13" t="s">
        <v>12</v>
      </c>
      <c r="E73" s="13" t="s">
        <v>13</v>
      </c>
      <c r="F73" s="13" t="s">
        <v>0</v>
      </c>
      <c r="G73" s="13" t="s">
        <v>237</v>
      </c>
      <c r="H73" s="13" t="s">
        <v>297</v>
      </c>
      <c r="I73" s="13" t="s">
        <v>10</v>
      </c>
      <c r="J73" s="13"/>
      <c r="K73" s="13"/>
      <c r="L73" s="14">
        <v>40</v>
      </c>
      <c r="M73" s="13"/>
      <c r="N73" s="13" t="s">
        <v>14</v>
      </c>
      <c r="O73" s="13" t="str">
        <f>HYPERLINK("https://ceds.ed.gov/cedselementdetails.aspx?termid=3040")</f>
        <v>https://ceds.ed.gov/cedselementdetails.aspx?termid=3040</v>
      </c>
    </row>
    <row r="74" spans="1:15" ht="409.5">
      <c r="A74" s="13" t="s">
        <v>292</v>
      </c>
      <c r="B74" s="13" t="s">
        <v>294</v>
      </c>
      <c r="C74" s="13" t="s">
        <v>389</v>
      </c>
      <c r="D74" s="13" t="s">
        <v>213</v>
      </c>
      <c r="E74" s="13" t="s">
        <v>214</v>
      </c>
      <c r="F74" s="15" t="s">
        <v>268</v>
      </c>
      <c r="G74" s="13" t="s">
        <v>258</v>
      </c>
      <c r="H74" s="13" t="s">
        <v>297</v>
      </c>
      <c r="I74" s="13"/>
      <c r="J74" s="13"/>
      <c r="K74" s="13"/>
      <c r="L74" s="14">
        <v>267</v>
      </c>
      <c r="M74" s="13"/>
      <c r="N74" s="13" t="s">
        <v>215</v>
      </c>
      <c r="O74" s="13" t="str">
        <f>HYPERLINK("https://ceds.ed.gov/cedselementdetails.aspx?termid=3267")</f>
        <v>https://ceds.ed.gov/cedselementdetails.aspx?termid=3267</v>
      </c>
    </row>
    <row r="75" spans="1:15" ht="225">
      <c r="A75" s="13" t="s">
        <v>292</v>
      </c>
      <c r="B75" s="13" t="s">
        <v>294</v>
      </c>
      <c r="C75" s="13" t="s">
        <v>389</v>
      </c>
      <c r="D75" s="13" t="s">
        <v>18</v>
      </c>
      <c r="E75" s="13" t="s">
        <v>19</v>
      </c>
      <c r="F75" s="13" t="s">
        <v>0</v>
      </c>
      <c r="G75" s="13" t="s">
        <v>237</v>
      </c>
      <c r="H75" s="13" t="s">
        <v>297</v>
      </c>
      <c r="I75" s="13" t="s">
        <v>20</v>
      </c>
      <c r="J75" s="13"/>
      <c r="K75" s="13"/>
      <c r="L75" s="14">
        <v>214</v>
      </c>
      <c r="M75" s="13"/>
      <c r="N75" s="13" t="s">
        <v>21</v>
      </c>
      <c r="O75" s="13" t="str">
        <f>HYPERLINK("https://ceds.ed.gov/cedselementdetails.aspx?termid=3214")</f>
        <v>https://ceds.ed.gov/cedselementdetails.aspx?termid=3214</v>
      </c>
    </row>
    <row r="76" spans="1:15" ht="225">
      <c r="A76" s="13" t="s">
        <v>292</v>
      </c>
      <c r="B76" s="13" t="s">
        <v>294</v>
      </c>
      <c r="C76" s="13" t="s">
        <v>389</v>
      </c>
      <c r="D76" s="13" t="s">
        <v>15</v>
      </c>
      <c r="E76" s="13" t="s">
        <v>16</v>
      </c>
      <c r="F76" s="13" t="s">
        <v>0</v>
      </c>
      <c r="G76" s="13" t="s">
        <v>237</v>
      </c>
      <c r="H76" s="13" t="s">
        <v>297</v>
      </c>
      <c r="I76" s="13" t="s">
        <v>10</v>
      </c>
      <c r="J76" s="13"/>
      <c r="K76" s="13"/>
      <c r="L76" s="14">
        <v>190</v>
      </c>
      <c r="M76" s="13"/>
      <c r="N76" s="13" t="s">
        <v>17</v>
      </c>
      <c r="O76" s="13" t="str">
        <f>HYPERLINK("https://ceds.ed.gov/cedselementdetails.aspx?termid=3190")</f>
        <v>https://ceds.ed.gov/cedselementdetails.aspx?termid=3190</v>
      </c>
    </row>
    <row r="77" spans="1:15" ht="409.5">
      <c r="A77" s="13" t="s">
        <v>292</v>
      </c>
      <c r="B77" s="13" t="s">
        <v>294</v>
      </c>
      <c r="C77" s="13" t="s">
        <v>389</v>
      </c>
      <c r="D77" s="13" t="s">
        <v>84</v>
      </c>
      <c r="E77" s="13" t="s">
        <v>85</v>
      </c>
      <c r="F77" s="15" t="s">
        <v>349</v>
      </c>
      <c r="G77" s="13" t="s">
        <v>243</v>
      </c>
      <c r="H77" s="13" t="s">
        <v>297</v>
      </c>
      <c r="I77" s="13"/>
      <c r="J77" s="13"/>
      <c r="K77" s="13"/>
      <c r="L77" s="14">
        <v>50</v>
      </c>
      <c r="M77" s="13"/>
      <c r="N77" s="13" t="s">
        <v>86</v>
      </c>
      <c r="O77" s="13" t="str">
        <f>HYPERLINK("https://ceds.ed.gov/cedselementdetails.aspx?termid=3050")</f>
        <v>https://ceds.ed.gov/cedselementdetails.aspx?termid=3050</v>
      </c>
    </row>
    <row r="78" spans="1:15" ht="90">
      <c r="A78" s="13" t="s">
        <v>292</v>
      </c>
      <c r="B78" s="13" t="s">
        <v>294</v>
      </c>
      <c r="C78" s="13" t="s">
        <v>390</v>
      </c>
      <c r="D78" s="13" t="s">
        <v>227</v>
      </c>
      <c r="E78" s="13" t="s">
        <v>228</v>
      </c>
      <c r="F78" s="15" t="s">
        <v>381</v>
      </c>
      <c r="G78" s="13" t="s">
        <v>236</v>
      </c>
      <c r="H78" s="13" t="s">
        <v>2</v>
      </c>
      <c r="I78" s="13" t="s">
        <v>132</v>
      </c>
      <c r="J78" s="13" t="s">
        <v>383</v>
      </c>
      <c r="K78" s="13"/>
      <c r="L78" s="14">
        <v>280</v>
      </c>
      <c r="M78" s="13"/>
      <c r="N78" s="13" t="s">
        <v>229</v>
      </c>
      <c r="O78" s="13" t="str">
        <f>HYPERLINK("https://ceds.ed.gov/cedselementdetails.aspx?termid=3280")</f>
        <v>https://ceds.ed.gov/cedselementdetails.aspx?termid=3280</v>
      </c>
    </row>
    <row r="79" spans="1:15" ht="90">
      <c r="A79" s="13" t="s">
        <v>292</v>
      </c>
      <c r="B79" s="13" t="s">
        <v>294</v>
      </c>
      <c r="C79" s="13" t="s">
        <v>390</v>
      </c>
      <c r="D79" s="13" t="s">
        <v>179</v>
      </c>
      <c r="E79" s="13" t="s">
        <v>180</v>
      </c>
      <c r="F79" s="13" t="s">
        <v>235</v>
      </c>
      <c r="G79" s="13" t="s">
        <v>236</v>
      </c>
      <c r="H79" s="13" t="s">
        <v>297</v>
      </c>
      <c r="I79" s="13"/>
      <c r="J79" s="13"/>
      <c r="K79" s="13"/>
      <c r="L79" s="14">
        <v>219</v>
      </c>
      <c r="M79" s="13"/>
      <c r="N79" s="13" t="s">
        <v>181</v>
      </c>
      <c r="O79" s="13" t="str">
        <f>HYPERLINK("https://ceds.ed.gov/cedselementdetails.aspx?termid=3219")</f>
        <v>https://ceds.ed.gov/cedselementdetails.aspx?termid=3219</v>
      </c>
    </row>
    <row r="80" spans="1:15" ht="90">
      <c r="A80" s="13" t="s">
        <v>292</v>
      </c>
      <c r="B80" s="13" t="s">
        <v>294</v>
      </c>
      <c r="C80" s="13" t="s">
        <v>390</v>
      </c>
      <c r="D80" s="13" t="s">
        <v>223</v>
      </c>
      <c r="E80" s="13" t="s">
        <v>224</v>
      </c>
      <c r="F80" s="13" t="s">
        <v>0</v>
      </c>
      <c r="G80" s="13" t="s">
        <v>236</v>
      </c>
      <c r="H80" s="13" t="s">
        <v>297</v>
      </c>
      <c r="I80" s="13" t="s">
        <v>225</v>
      </c>
      <c r="J80" s="13"/>
      <c r="K80" s="13"/>
      <c r="L80" s="14">
        <v>279</v>
      </c>
      <c r="M80" s="13"/>
      <c r="N80" s="13" t="s">
        <v>226</v>
      </c>
      <c r="O80" s="13" t="str">
        <f>HYPERLINK("https://ceds.ed.gov/cedselementdetails.aspx?termid=3279")</f>
        <v>https://ceds.ed.gov/cedselementdetails.aspx?termid=3279</v>
      </c>
    </row>
    <row r="81" spans="1:15" ht="90">
      <c r="A81" s="13" t="s">
        <v>292</v>
      </c>
      <c r="B81" s="13" t="s">
        <v>294</v>
      </c>
      <c r="C81" s="13" t="s">
        <v>392</v>
      </c>
      <c r="D81" s="13" t="s">
        <v>102</v>
      </c>
      <c r="E81" s="13" t="s">
        <v>103</v>
      </c>
      <c r="F81" s="15" t="s">
        <v>267</v>
      </c>
      <c r="G81" s="13" t="s">
        <v>236</v>
      </c>
      <c r="H81" s="13" t="s">
        <v>297</v>
      </c>
      <c r="I81" s="13"/>
      <c r="J81" s="13"/>
      <c r="K81" s="13"/>
      <c r="L81" s="14">
        <v>89</v>
      </c>
      <c r="M81" s="13"/>
      <c r="N81" s="13" t="s">
        <v>104</v>
      </c>
      <c r="O81" s="13" t="str">
        <f>HYPERLINK("https://ceds.ed.gov/cedselementdetails.aspx?termid=3089")</f>
        <v>https://ceds.ed.gov/cedselementdetails.aspx?termid=3089</v>
      </c>
    </row>
    <row r="82" spans="1:15" ht="90">
      <c r="A82" s="13" t="s">
        <v>292</v>
      </c>
      <c r="B82" s="13" t="s">
        <v>294</v>
      </c>
      <c r="C82" s="13" t="s">
        <v>392</v>
      </c>
      <c r="D82" s="13" t="s">
        <v>98</v>
      </c>
      <c r="E82" s="13" t="s">
        <v>99</v>
      </c>
      <c r="F82" s="13" t="s">
        <v>0</v>
      </c>
      <c r="G82" s="13" t="s">
        <v>236</v>
      </c>
      <c r="H82" s="13" t="s">
        <v>297</v>
      </c>
      <c r="I82" s="13" t="s">
        <v>100</v>
      </c>
      <c r="J82" s="13"/>
      <c r="K82" s="13"/>
      <c r="L82" s="14">
        <v>88</v>
      </c>
      <c r="M82" s="13"/>
      <c r="N82" s="13" t="s">
        <v>101</v>
      </c>
      <c r="O82" s="13" t="str">
        <f>HYPERLINK("https://ceds.ed.gov/cedselementdetails.aspx?termid=3088")</f>
        <v>https://ceds.ed.gov/cedselementdetails.aspx?termid=3088</v>
      </c>
    </row>
    <row r="83" spans="1:15" ht="150">
      <c r="A83" s="13" t="s">
        <v>292</v>
      </c>
      <c r="B83" s="13" t="s">
        <v>294</v>
      </c>
      <c r="C83" s="13" t="s">
        <v>399</v>
      </c>
      <c r="D83" s="13" t="s">
        <v>30</v>
      </c>
      <c r="E83" s="13" t="s">
        <v>31</v>
      </c>
      <c r="F83" s="15" t="s">
        <v>306</v>
      </c>
      <c r="G83" s="13"/>
      <c r="H83" s="13" t="s">
        <v>3</v>
      </c>
      <c r="I83" s="13"/>
      <c r="J83" s="13"/>
      <c r="K83" s="13"/>
      <c r="L83" s="14">
        <v>1085</v>
      </c>
      <c r="M83" s="13"/>
      <c r="N83" s="13" t="s">
        <v>32</v>
      </c>
      <c r="O83" s="13" t="str">
        <f>HYPERLINK("https://ceds.ed.gov/cedselementdetails.aspx?termid=3775")</f>
        <v>https://ceds.ed.gov/cedselementdetails.aspx?termid=3775</v>
      </c>
    </row>
    <row r="84" spans="1:15" ht="60">
      <c r="A84" s="13" t="s">
        <v>292</v>
      </c>
      <c r="B84" s="13" t="s">
        <v>294</v>
      </c>
      <c r="C84" s="13" t="s">
        <v>400</v>
      </c>
      <c r="D84" s="13" t="s">
        <v>232</v>
      </c>
      <c r="E84" s="13" t="s">
        <v>233</v>
      </c>
      <c r="F84" s="13" t="s">
        <v>0</v>
      </c>
      <c r="G84" s="13"/>
      <c r="H84" s="13" t="s">
        <v>3</v>
      </c>
      <c r="I84" s="13" t="s">
        <v>70</v>
      </c>
      <c r="J84" s="13"/>
      <c r="K84" s="13"/>
      <c r="L84" s="14">
        <v>788</v>
      </c>
      <c r="M84" s="13"/>
      <c r="N84" s="13" t="s">
        <v>234</v>
      </c>
      <c r="O84" s="13" t="str">
        <f>HYPERLINK("https://ceds.ed.gov/cedselementdetails.aspx?termid=3774")</f>
        <v>https://ceds.ed.gov/cedselementdetails.aspx?termid=3774</v>
      </c>
    </row>
    <row r="85" spans="1:15" ht="150">
      <c r="A85" s="13" t="s">
        <v>292</v>
      </c>
      <c r="B85" s="13" t="s">
        <v>294</v>
      </c>
      <c r="C85" s="13" t="s">
        <v>393</v>
      </c>
      <c r="D85" s="13" t="s">
        <v>55</v>
      </c>
      <c r="E85" s="13" t="s">
        <v>56</v>
      </c>
      <c r="F85" s="15" t="s">
        <v>263</v>
      </c>
      <c r="G85" s="13"/>
      <c r="H85" s="13" t="s">
        <v>3</v>
      </c>
      <c r="I85" s="13"/>
      <c r="J85" s="13"/>
      <c r="K85" s="13"/>
      <c r="L85" s="14">
        <v>786</v>
      </c>
      <c r="M85" s="13"/>
      <c r="N85" s="13" t="s">
        <v>57</v>
      </c>
      <c r="O85" s="13" t="str">
        <f>HYPERLINK("https://ceds.ed.gov/cedselementdetails.aspx?termid=3770")</f>
        <v>https://ceds.ed.gov/cedselementdetails.aspx?termid=3770</v>
      </c>
    </row>
    <row r="86" spans="1:15" ht="105">
      <c r="A86" s="13" t="s">
        <v>292</v>
      </c>
      <c r="B86" s="13" t="s">
        <v>294</v>
      </c>
      <c r="C86" s="13" t="s">
        <v>393</v>
      </c>
      <c r="D86" s="13" t="s">
        <v>58</v>
      </c>
      <c r="E86" s="13" t="s">
        <v>59</v>
      </c>
      <c r="F86" s="15" t="s">
        <v>264</v>
      </c>
      <c r="G86" s="13"/>
      <c r="H86" s="13" t="s">
        <v>3</v>
      </c>
      <c r="I86" s="13"/>
      <c r="J86" s="13"/>
      <c r="K86" s="13"/>
      <c r="L86" s="14">
        <v>1083</v>
      </c>
      <c r="M86" s="13"/>
      <c r="N86" s="13" t="s">
        <v>313</v>
      </c>
      <c r="O86" s="13" t="str">
        <f>HYPERLINK("https://ceds.ed.gov/cedselementdetails.aspx?termid=3771")</f>
        <v>https://ceds.ed.gov/cedselementdetails.aspx?termid=3771</v>
      </c>
    </row>
    <row r="87" spans="1:15" ht="180">
      <c r="A87" s="13" t="s">
        <v>292</v>
      </c>
      <c r="B87" s="13" t="s">
        <v>293</v>
      </c>
      <c r="C87" s="13"/>
      <c r="D87" s="13" t="s">
        <v>45</v>
      </c>
      <c r="E87" s="13" t="s">
        <v>46</v>
      </c>
      <c r="F87" s="15" t="s">
        <v>311</v>
      </c>
      <c r="G87" s="13"/>
      <c r="H87" s="13" t="s">
        <v>3</v>
      </c>
      <c r="I87" s="13"/>
      <c r="J87" s="13"/>
      <c r="K87" s="13"/>
      <c r="L87" s="14">
        <v>1078</v>
      </c>
      <c r="M87" s="13"/>
      <c r="N87" s="13" t="s">
        <v>48</v>
      </c>
      <c r="O87" s="13" t="str">
        <f>HYPERLINK("https://ceds.ed.gov/cedselementdetails.aspx?termid=3779")</f>
        <v>https://ceds.ed.gov/cedselementdetails.aspx?termid=3779</v>
      </c>
    </row>
    <row r="88" spans="1:15" ht="255">
      <c r="A88" s="13" t="s">
        <v>292</v>
      </c>
      <c r="B88" s="13" t="s">
        <v>293</v>
      </c>
      <c r="C88" s="13"/>
      <c r="D88" s="13" t="s">
        <v>49</v>
      </c>
      <c r="E88" s="13" t="s">
        <v>50</v>
      </c>
      <c r="F88" s="15" t="s">
        <v>262</v>
      </c>
      <c r="G88" s="13"/>
      <c r="H88" s="13" t="s">
        <v>3</v>
      </c>
      <c r="I88" s="13"/>
      <c r="J88" s="13"/>
      <c r="K88" s="13"/>
      <c r="L88" s="14">
        <v>781</v>
      </c>
      <c r="M88" s="13"/>
      <c r="N88" s="13" t="s">
        <v>51</v>
      </c>
      <c r="O88" s="13" t="str">
        <f>HYPERLINK("https://ceds.ed.gov/cedselementdetails.aspx?termid=3778")</f>
        <v>https://ceds.ed.gov/cedselementdetails.aspx?termid=3778</v>
      </c>
    </row>
    <row r="89" spans="1:15" ht="60">
      <c r="A89" s="13" t="s">
        <v>292</v>
      </c>
      <c r="B89" s="13" t="s">
        <v>293</v>
      </c>
      <c r="C89" s="13"/>
      <c r="D89" s="13" t="s">
        <v>52</v>
      </c>
      <c r="E89" s="13" t="s">
        <v>53</v>
      </c>
      <c r="F89" s="13" t="s">
        <v>0</v>
      </c>
      <c r="G89" s="13"/>
      <c r="H89" s="13" t="s">
        <v>3</v>
      </c>
      <c r="I89" s="13" t="s">
        <v>10</v>
      </c>
      <c r="J89" s="13"/>
      <c r="K89" s="13"/>
      <c r="L89" s="14">
        <v>1076</v>
      </c>
      <c r="M89" s="13"/>
      <c r="N89" s="13" t="s">
        <v>54</v>
      </c>
      <c r="O89" s="13" t="str">
        <f>HYPERLINK("https://ceds.ed.gov/cedselementdetails.aspx?termid=3777")</f>
        <v>https://ceds.ed.gov/cedselementdetails.aspx?termid=3777</v>
      </c>
    </row>
    <row r="90" spans="1:15" ht="90">
      <c r="A90" s="13" t="s">
        <v>292</v>
      </c>
      <c r="B90" s="13" t="s">
        <v>293</v>
      </c>
      <c r="C90" s="13"/>
      <c r="D90" s="13" t="s">
        <v>151</v>
      </c>
      <c r="E90" s="13" t="s">
        <v>152</v>
      </c>
      <c r="F90" s="15" t="s">
        <v>271</v>
      </c>
      <c r="G90" s="13" t="s">
        <v>242</v>
      </c>
      <c r="H90" s="13"/>
      <c r="I90" s="13"/>
      <c r="J90" s="13"/>
      <c r="K90" s="13"/>
      <c r="L90" s="14">
        <v>178</v>
      </c>
      <c r="M90" s="13"/>
      <c r="N90" s="13" t="s">
        <v>153</v>
      </c>
      <c r="O90" s="13" t="str">
        <f>HYPERLINK("https://ceds.ed.gov/cedselementdetails.aspx?termid=3178")</f>
        <v>https://ceds.ed.gov/cedselementdetails.aspx?termid=3178</v>
      </c>
    </row>
    <row r="91" spans="1:15" ht="225">
      <c r="A91" s="13" t="s">
        <v>292</v>
      </c>
      <c r="B91" s="13" t="s">
        <v>293</v>
      </c>
      <c r="C91" s="13"/>
      <c r="D91" s="13" t="s">
        <v>160</v>
      </c>
      <c r="E91" s="13" t="s">
        <v>161</v>
      </c>
      <c r="F91" s="13" t="s">
        <v>0</v>
      </c>
      <c r="G91" s="13" t="s">
        <v>251</v>
      </c>
      <c r="H91" s="13" t="s">
        <v>297</v>
      </c>
      <c r="I91" s="13" t="s">
        <v>6</v>
      </c>
      <c r="J91" s="13"/>
      <c r="K91" s="13"/>
      <c r="L91" s="14">
        <v>191</v>
      </c>
      <c r="M91" s="13"/>
      <c r="N91" s="13" t="s">
        <v>162</v>
      </c>
      <c r="O91" s="13" t="str">
        <f>HYPERLINK("https://ceds.ed.gov/cedselementdetails.aspx?termid=3191")</f>
        <v>https://ceds.ed.gov/cedselementdetails.aspx?termid=3191</v>
      </c>
    </row>
    <row r="92" spans="1:15" ht="45">
      <c r="A92" s="13" t="s">
        <v>292</v>
      </c>
      <c r="B92" s="13" t="s">
        <v>394</v>
      </c>
      <c r="C92" s="13"/>
      <c r="D92" s="13" t="s">
        <v>322</v>
      </c>
      <c r="E92" s="13" t="s">
        <v>323</v>
      </c>
      <c r="F92" s="13" t="s">
        <v>0</v>
      </c>
      <c r="G92" s="13"/>
      <c r="H92" s="13" t="s">
        <v>3</v>
      </c>
      <c r="I92" s="13" t="s">
        <v>6</v>
      </c>
      <c r="J92" s="13"/>
      <c r="K92" s="13"/>
      <c r="L92" s="14">
        <v>1168</v>
      </c>
      <c r="M92" s="13"/>
      <c r="N92" s="13" t="s">
        <v>324</v>
      </c>
      <c r="O92" s="13" t="str">
        <f>HYPERLINK("https://ceds.ed.gov/cedselementdetails.aspx?termid=4122")</f>
        <v>https://ceds.ed.gov/cedselementdetails.aspx?termid=4122</v>
      </c>
    </row>
    <row r="93" spans="1:15" ht="45">
      <c r="A93" s="13" t="s">
        <v>292</v>
      </c>
      <c r="B93" s="13" t="s">
        <v>395</v>
      </c>
      <c r="C93" s="13"/>
      <c r="D93" s="13" t="s">
        <v>331</v>
      </c>
      <c r="E93" s="13" t="s">
        <v>332</v>
      </c>
      <c r="F93" s="13" t="s">
        <v>0</v>
      </c>
      <c r="G93" s="13"/>
      <c r="H93" s="13" t="s">
        <v>3</v>
      </c>
      <c r="I93" s="13" t="s">
        <v>150</v>
      </c>
      <c r="J93" s="13"/>
      <c r="K93" s="13"/>
      <c r="L93" s="14">
        <v>1173</v>
      </c>
      <c r="M93" s="13"/>
      <c r="N93" s="13" t="s">
        <v>334</v>
      </c>
      <c r="O93" s="13" t="str">
        <f>HYPERLINK("https://ceds.ed.gov/cedselementdetails.aspx?termid=4127")</f>
        <v>https://ceds.ed.gov/cedselementdetails.aspx?termid=4127</v>
      </c>
    </row>
    <row r="94" spans="1:15" ht="45">
      <c r="A94" s="13" t="s">
        <v>292</v>
      </c>
      <c r="B94" s="13" t="s">
        <v>394</v>
      </c>
      <c r="C94" s="13"/>
      <c r="D94" s="13" t="s">
        <v>328</v>
      </c>
      <c r="E94" s="13" t="s">
        <v>329</v>
      </c>
      <c r="F94" s="13" t="s">
        <v>0</v>
      </c>
      <c r="G94" s="13"/>
      <c r="H94" s="13" t="s">
        <v>3</v>
      </c>
      <c r="I94" s="13" t="s">
        <v>5</v>
      </c>
      <c r="J94" s="13"/>
      <c r="K94" s="13"/>
      <c r="L94" s="14">
        <v>1169</v>
      </c>
      <c r="M94" s="13"/>
      <c r="N94" s="13" t="s">
        <v>330</v>
      </c>
      <c r="O94" s="13" t="str">
        <f>HYPERLINK("https://ceds.ed.gov/cedselementdetails.aspx?termid=4123")</f>
        <v>https://ceds.ed.gov/cedselementdetails.aspx?termid=4123</v>
      </c>
    </row>
    <row r="95" spans="1:15" ht="45">
      <c r="A95" s="13" t="s">
        <v>292</v>
      </c>
      <c r="B95" s="13" t="s">
        <v>395</v>
      </c>
      <c r="C95" s="13"/>
      <c r="D95" s="13" t="s">
        <v>338</v>
      </c>
      <c r="E95" s="13" t="s">
        <v>339</v>
      </c>
      <c r="F95" s="13" t="s">
        <v>0</v>
      </c>
      <c r="G95" s="13"/>
      <c r="H95" s="13" t="s">
        <v>3</v>
      </c>
      <c r="I95" s="13" t="s">
        <v>5</v>
      </c>
      <c r="J95" s="13"/>
      <c r="K95" s="13"/>
      <c r="L95" s="14">
        <v>1174</v>
      </c>
      <c r="M95" s="13"/>
      <c r="N95" s="13" t="s">
        <v>340</v>
      </c>
      <c r="O95" s="13" t="str">
        <f>HYPERLINK("https://ceds.ed.gov/cedselementdetails.aspx?termid=4128")</f>
        <v>https://ceds.ed.gov/cedselementdetails.aspx?termid=4128</v>
      </c>
    </row>
    <row r="96" spans="1:15" ht="45">
      <c r="A96" s="13" t="s">
        <v>292</v>
      </c>
      <c r="B96" s="13" t="s">
        <v>394</v>
      </c>
      <c r="C96" s="13"/>
      <c r="D96" s="13" t="s">
        <v>319</v>
      </c>
      <c r="E96" s="13" t="s">
        <v>320</v>
      </c>
      <c r="F96" s="13" t="s">
        <v>0</v>
      </c>
      <c r="G96" s="13"/>
      <c r="H96" s="13" t="s">
        <v>3</v>
      </c>
      <c r="I96" s="13" t="s">
        <v>6</v>
      </c>
      <c r="J96" s="13"/>
      <c r="K96" s="13"/>
      <c r="L96" s="14">
        <v>1170</v>
      </c>
      <c r="M96" s="13"/>
      <c r="N96" s="13" t="s">
        <v>321</v>
      </c>
      <c r="O96" s="13" t="str">
        <f>HYPERLINK("https://ceds.ed.gov/cedselementdetails.aspx?termid=4124")</f>
        <v>https://ceds.ed.gov/cedselementdetails.aspx?termid=4124</v>
      </c>
    </row>
    <row r="97" spans="1:15" ht="30">
      <c r="A97" s="13" t="s">
        <v>292</v>
      </c>
      <c r="B97" s="13" t="s">
        <v>395</v>
      </c>
      <c r="C97" s="13"/>
      <c r="D97" s="13" t="s">
        <v>335</v>
      </c>
      <c r="E97" s="13" t="s">
        <v>336</v>
      </c>
      <c r="F97" s="13" t="s">
        <v>0</v>
      </c>
      <c r="G97" s="13"/>
      <c r="H97" s="13" t="s">
        <v>3</v>
      </c>
      <c r="I97" s="13" t="s">
        <v>6</v>
      </c>
      <c r="J97" s="13"/>
      <c r="K97" s="13"/>
      <c r="L97" s="14">
        <v>1175</v>
      </c>
      <c r="M97" s="13"/>
      <c r="N97" s="13" t="s">
        <v>337</v>
      </c>
      <c r="O97" s="13" t="str">
        <f>HYPERLINK("https://ceds.ed.gov/cedselementdetails.aspx?termid=4129")</f>
        <v>https://ceds.ed.gov/cedselementdetails.aspx?termid=4129</v>
      </c>
    </row>
    <row r="98" spans="1:15" ht="60">
      <c r="A98" s="13" t="s">
        <v>292</v>
      </c>
      <c r="B98" s="13" t="s">
        <v>394</v>
      </c>
      <c r="C98" s="13"/>
      <c r="D98" s="13" t="s">
        <v>325</v>
      </c>
      <c r="E98" s="13" t="s">
        <v>326</v>
      </c>
      <c r="F98" s="13" t="s">
        <v>0</v>
      </c>
      <c r="G98" s="13"/>
      <c r="H98" s="13" t="s">
        <v>3</v>
      </c>
      <c r="I98" s="13" t="s">
        <v>4</v>
      </c>
      <c r="J98" s="13"/>
      <c r="K98" s="13"/>
      <c r="L98" s="14">
        <v>1171</v>
      </c>
      <c r="M98" s="13"/>
      <c r="N98" s="13" t="s">
        <v>327</v>
      </c>
      <c r="O98" s="13" t="str">
        <f>HYPERLINK("https://ceds.ed.gov/cedselementdetails.aspx?termid=4125")</f>
        <v>https://ceds.ed.gov/cedselementdetails.aspx?termid=4125</v>
      </c>
    </row>
    <row r="99" spans="1:15" ht="45">
      <c r="A99" s="13" t="s">
        <v>292</v>
      </c>
      <c r="B99" s="13" t="s">
        <v>395</v>
      </c>
      <c r="C99" s="13"/>
      <c r="D99" s="13" t="s">
        <v>344</v>
      </c>
      <c r="E99" s="13" t="s">
        <v>345</v>
      </c>
      <c r="F99" s="13" t="s">
        <v>0</v>
      </c>
      <c r="G99" s="13"/>
      <c r="H99" s="13" t="s">
        <v>3</v>
      </c>
      <c r="I99" s="13" t="s">
        <v>4</v>
      </c>
      <c r="J99" s="13"/>
      <c r="K99" s="13"/>
      <c r="L99" s="14">
        <v>1176</v>
      </c>
      <c r="M99" s="13"/>
      <c r="N99" s="13" t="s">
        <v>346</v>
      </c>
      <c r="O99" s="13" t="str">
        <f>HYPERLINK("https://ceds.ed.gov/cedselementdetails.aspx?termid=4130")</f>
        <v>https://ceds.ed.gov/cedselementdetails.aspx?termid=4130</v>
      </c>
    </row>
    <row r="100" spans="1:15" ht="60">
      <c r="A100" s="13" t="s">
        <v>292</v>
      </c>
      <c r="B100" s="13" t="s">
        <v>394</v>
      </c>
      <c r="C100" s="13"/>
      <c r="D100" s="13" t="s">
        <v>315</v>
      </c>
      <c r="E100" s="13" t="s">
        <v>316</v>
      </c>
      <c r="F100" s="13" t="s">
        <v>0</v>
      </c>
      <c r="G100" s="13"/>
      <c r="H100" s="13" t="s">
        <v>3</v>
      </c>
      <c r="I100" s="13" t="s">
        <v>4</v>
      </c>
      <c r="J100" s="13"/>
      <c r="K100" s="13"/>
      <c r="L100" s="14">
        <v>1172</v>
      </c>
      <c r="M100" s="13"/>
      <c r="N100" s="13" t="s">
        <v>318</v>
      </c>
      <c r="O100" s="13" t="str">
        <f>HYPERLINK("https://ceds.ed.gov/cedselementdetails.aspx?termid=4126")</f>
        <v>https://ceds.ed.gov/cedselementdetails.aspx?termid=4126</v>
      </c>
    </row>
    <row r="101" spans="1:15" ht="45">
      <c r="A101" s="13" t="s">
        <v>292</v>
      </c>
      <c r="B101" s="13" t="s">
        <v>395</v>
      </c>
      <c r="C101" s="13"/>
      <c r="D101" s="13" t="s">
        <v>341</v>
      </c>
      <c r="E101" s="13" t="s">
        <v>342</v>
      </c>
      <c r="F101" s="13" t="s">
        <v>0</v>
      </c>
      <c r="G101" s="13"/>
      <c r="H101" s="13" t="s">
        <v>3</v>
      </c>
      <c r="I101" s="13" t="s">
        <v>4</v>
      </c>
      <c r="J101" s="13"/>
      <c r="K101" s="13"/>
      <c r="L101" s="14">
        <v>1177</v>
      </c>
      <c r="M101" s="13"/>
      <c r="N101" s="13" t="s">
        <v>343</v>
      </c>
      <c r="O101" s="13" t="str">
        <f>HYPERLINK("https://ceds.ed.gov/cedselementdetails.aspx?termid=4131")</f>
        <v>https://ceds.ed.gov/cedselementdetails.aspx?termid=4131</v>
      </c>
    </row>
  </sheetData>
  <sheetProtection/>
  <autoFilter ref="A1:O10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htello</dc:creator>
  <cp:keywords/>
  <dc:description/>
  <cp:lastModifiedBy>H Tello</cp:lastModifiedBy>
  <dcterms:created xsi:type="dcterms:W3CDTF">2012-09-02T07:01:16Z</dcterms:created>
  <dcterms:modified xsi:type="dcterms:W3CDTF">2013-01-21T23:43:03Z</dcterms:modified>
  <cp:category/>
  <cp:version/>
  <cp:contentType/>
  <cp:contentStatus/>
</cp:coreProperties>
</file>